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Contratações Direta\Dispensa Eletrônica 2023\DL 062\ComprasGov e Transparência\tre-pr-62-2023\"/>
    </mc:Choice>
  </mc:AlternateContent>
  <bookViews>
    <workbookView xWindow="0" yWindow="0" windowWidth="28800" windowHeight="11835"/>
  </bookViews>
  <sheets>
    <sheet name="PLANILHA BASE" sheetId="1" r:id="rId1"/>
    <sheet name="BDI Demonstrativo" sheetId="2" r:id="rId2"/>
  </sheets>
  <definedNames>
    <definedName name="_xlnm._FilterDatabase" localSheetId="0" hidden="1">'PLANILHA BASE'!$A$1:$K$33</definedName>
  </definedNames>
  <calcPr calcId="152511"/>
  <extLst>
    <ext uri="GoogleSheetsCustomDataVersion2">
      <go:sheetsCustomData xmlns:go="http://customooxmlschemas.google.com/" r:id="rId6" roundtripDataChecksum="ehypYhTG9WlltDFyvCXh2nHe2kGM+aDgexwpP9eXED4="/>
    </ext>
  </extLst>
</workbook>
</file>

<file path=xl/calcChain.xml><?xml version="1.0" encoding="utf-8"?>
<calcChain xmlns="http://schemas.openxmlformats.org/spreadsheetml/2006/main">
  <c r="C25" i="2" l="1"/>
  <c r="B23" i="2"/>
  <c r="D16" i="2"/>
  <c r="D17" i="2" s="1"/>
  <c r="F29" i="1" s="1"/>
  <c r="J24" i="1"/>
  <c r="K24" i="1" s="1"/>
  <c r="I24" i="1"/>
  <c r="H24" i="1"/>
  <c r="J23" i="1"/>
  <c r="K23" i="1" s="1"/>
  <c r="I23" i="1"/>
  <c r="H23" i="1"/>
  <c r="J22" i="1"/>
  <c r="K22" i="1" s="1"/>
  <c r="I22" i="1"/>
  <c r="H22" i="1"/>
  <c r="J21" i="1"/>
  <c r="G26" i="1" s="1"/>
  <c r="J26" i="1" s="1"/>
  <c r="J25" i="1" s="1"/>
  <c r="K28" i="1" s="1"/>
  <c r="I21" i="1"/>
  <c r="J20" i="1"/>
  <c r="I20" i="1"/>
  <c r="K20" i="1" s="1"/>
  <c r="H20" i="1"/>
  <c r="J19" i="1"/>
  <c r="I19" i="1"/>
  <c r="K19" i="1" s="1"/>
  <c r="J18" i="1"/>
  <c r="I18" i="1"/>
  <c r="K18" i="1" s="1"/>
  <c r="H18" i="1"/>
  <c r="J17" i="1"/>
  <c r="I17" i="1"/>
  <c r="K17" i="1" s="1"/>
  <c r="H17" i="1"/>
  <c r="J16" i="1"/>
  <c r="I16" i="1"/>
  <c r="K16" i="1" s="1"/>
  <c r="H16" i="1"/>
  <c r="J15" i="1"/>
  <c r="I15" i="1"/>
  <c r="K15" i="1" s="1"/>
  <c r="H15" i="1"/>
  <c r="J14" i="1"/>
  <c r="I14" i="1"/>
  <c r="K14" i="1" s="1"/>
  <c r="H14" i="1"/>
  <c r="J13" i="1"/>
  <c r="I13" i="1"/>
  <c r="K13" i="1" s="1"/>
  <c r="H13" i="1"/>
  <c r="J12" i="1"/>
  <c r="I12" i="1"/>
  <c r="K12" i="1" s="1"/>
  <c r="H12" i="1"/>
  <c r="J11" i="1"/>
  <c r="I11" i="1"/>
  <c r="K11" i="1" s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J5" i="1"/>
  <c r="K5" i="1" s="1"/>
  <c r="I5" i="1"/>
  <c r="H5" i="1"/>
  <c r="J4" i="1"/>
  <c r="K4" i="1" s="1"/>
  <c r="I4" i="1"/>
  <c r="H4" i="1"/>
  <c r="J3" i="1"/>
  <c r="K3" i="1" s="1"/>
  <c r="I3" i="1"/>
  <c r="K21" i="1" l="1"/>
  <c r="F26" i="1"/>
  <c r="H26" i="1" l="1"/>
  <c r="I26" i="1"/>
  <c r="K26" i="1" l="1"/>
  <c r="K25" i="1" s="1"/>
  <c r="I25" i="1"/>
  <c r="K27" i="1" s="1"/>
  <c r="K29" i="1" s="1"/>
  <c r="K30" i="1" l="1"/>
  <c r="K31" i="1"/>
</calcChain>
</file>

<file path=xl/sharedStrings.xml><?xml version="1.0" encoding="utf-8"?>
<sst xmlns="http://schemas.openxmlformats.org/spreadsheetml/2006/main" count="128" uniqueCount="112">
  <si>
    <t>PLANILHA ORÇAMENTÁRIA BASE
EXECUÇÃO DE SISTEMA DE DRENAGEM PLUVIAL
FÓRUM ELEITORAL DE PORECATU</t>
  </si>
  <si>
    <t>ITEM</t>
  </si>
  <si>
    <t>SINAPI CÓDIGO 05/2023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</si>
  <si>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</si>
  <si>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</si>
  <si>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</si>
  <si>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</si>
  <si>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</si>
  <si>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</si>
  <si>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</si>
  <si>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</si>
  <si>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VALOR TOTAL SEM BDI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</si>
  <si>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</si>
  <si>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</si>
  <si>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</si>
  <si>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</si>
  <si>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</si>
  <si>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</si>
  <si>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</si>
  <si>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</si>
  <si>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>M²</t>
  </si>
  <si>
    <t>DEMOLIÇÕES</t>
  </si>
  <si>
    <t>2.1</t>
  </si>
  <si>
    <t>DEMOLIÇÃO DE LAJES, DE FORMA MECANIZADA COM MARTELETE, SEM REAPROVEITAMENTO. AF_12/2017</t>
  </si>
  <si>
    <t>M³</t>
  </si>
  <si>
    <t>2.2</t>
  </si>
  <si>
    <t>COTAÇÃO 162</t>
  </si>
  <si>
    <t>FURO EM MANILHA DE CONCRETO PARA DIÂMETROS MAIORES QUE 75 MM. AF_05/2015</t>
  </si>
  <si>
    <t>2.3</t>
  </si>
  <si>
    <t>FURO EM CONCRETO PARA DIÂMETROS MAIORES QUE 40 MM E MENORES OU IGUAIS A 75 MM. AF_05/2015</t>
  </si>
  <si>
    <t>2.4</t>
  </si>
  <si>
    <t>REMOCOES-RETIRADA E REMOCAO DE MEIO-FIO</t>
  </si>
  <si>
    <t>M</t>
  </si>
  <si>
    <t>SISTEMA DE DRENAGEM</t>
  </si>
  <si>
    <t>3.1</t>
  </si>
  <si>
    <t>DRENO ESPINHA DE PEIXE (SEÇÃO (0,50 X 0,80 M), COM TUBO DE PEAD CORRUGADO PERFURADO, DN 100 MM, ENCHIMENTO COM BRITA, ENVOLVIDO COM MANTA GEOTÊXTIL, INCLUSIVE CONEXÕES. AF_07/2021</t>
  </si>
  <si>
    <t>3.2</t>
  </si>
  <si>
    <t>TUBO DE CONCRETO (SIMPLES) PARA REDES COLETORAS DE ÁGUAS PLUVIAIS, DIÂMETRO DE 300 MM, JUNTA RÍGIDA, INSTALADO EM LOCAL COM BAIXO NÍVEL DE INTERFERÊNCIAS - FORNECIMENTO E ASSENTAMENTO. AF_12/2015</t>
  </si>
  <si>
    <t>3.3</t>
  </si>
  <si>
    <t>REATERRO MANUAL DE VALAS COM COMPACTAÇÃO MECANIZADA. AF_04/2016</t>
  </si>
  <si>
    <t>3.4</t>
  </si>
  <si>
    <t>CHUMBAMENTO PONTUAL EM PASSAGEM DE TUBO COM DIÂMETRO MAIOR QUE 75 MM. AF_05/2015</t>
  </si>
  <si>
    <t>3.5</t>
  </si>
  <si>
    <t>REPOSICAO MEIO-FIO CONCRETO PREMOLDADO (SEM MATERIAL)</t>
  </si>
  <si>
    <t>3.6</t>
  </si>
  <si>
    <t>PISO CIMENTADO, TRAÇO 1:3 (CIMENTO E AREIA), ACABAMENTO RÚSTICO, ESPESSURA 2,0 CM, PREPARO MECÂNICO DA ARGAMASSA. AF_09/2020</t>
  </si>
  <si>
    <t>3.7</t>
  </si>
  <si>
    <t>CAIXA ENTERRADA HIDRÁULICA RETANGULAR EM ALVENARIA COM TIJOLOS CERÂMICOS MACIÇOS, DIMENSÕES INTERNAS: 0,4X0,4X0,4 M PARA REDE DE DRENAGEM. AF_12/2020</t>
  </si>
  <si>
    <t>RECONSTITUIÇÃO DA VEGETAÇÃO</t>
  </si>
  <si>
    <t>4.1</t>
  </si>
  <si>
    <t>PLANTIO DE GRAMA ESMERALDA OU SÃO CARLOS OU CURITIBANA, EM PLACAS. AF_05/2022</t>
  </si>
  <si>
    <t>SERVIÇOS COMPLEMENTARES</t>
  </si>
  <si>
    <t>5.1</t>
  </si>
  <si>
    <t>REF CPOS 05.07.040</t>
  </si>
  <si>
    <t>REMOÇÃO DE ENTULHO SEPARADO DE OBRA COM CAÇAMBA METÁLICA - TERRA, ALVENARIA, CONCRETO, ARGAMASSA, MADEIRA, PAPEL, PLÁSTICO OU METAL</t>
  </si>
  <si>
    <t>5.2</t>
  </si>
  <si>
    <t>REF 9537 11/2018</t>
  </si>
  <si>
    <t>LIMPEZA FINAL DA OBRA</t>
  </si>
  <si>
    <t>5.3</t>
  </si>
  <si>
    <t>ISOLAMENTO DE OBRA COM TELA PLASTICA COM MALHA DE 5MM</t>
  </si>
  <si>
    <t>ADMINISTRAÇÃO LOCAL</t>
  </si>
  <si>
    <t>6.1</t>
  </si>
  <si>
    <t>PADRÃO TCU</t>
  </si>
  <si>
    <t>TOTAL MATERIAL:</t>
  </si>
  <si>
    <t>TRE-PR</t>
  </si>
  <si>
    <t>BDI</t>
  </si>
  <si>
    <t>TOTAL MÃO-DE-OBRA:</t>
  </si>
  <si>
    <t>ALEXANDRE HAGEDORN</t>
  </si>
  <si>
    <t>TOTAL SEM BDI:</t>
  </si>
  <si>
    <t>Engenheiro Civil - CREA-PR: 153.017</t>
  </si>
  <si>
    <t>TOTAL BDI:</t>
  </si>
  <si>
    <t>TOTAL GERAL:</t>
  </si>
  <si>
    <t>TRIBUNAL REGIONAL ELEITORAL DO PARANÁ
TRE-PR</t>
  </si>
  <si>
    <t>DEMONSTRATIVO BDI PADRÃO</t>
  </si>
  <si>
    <t>OBRA:</t>
  </si>
  <si>
    <t>Execução de passeio público - Fórum Eleitoral de Porecatu</t>
  </si>
  <si>
    <t>ENDEREÇO:</t>
  </si>
  <si>
    <t>Rua Horácio Pagano, 71 - Centro - Porecatu-PR</t>
  </si>
  <si>
    <t>RESPONSÁVEL TÉCNICO:</t>
  </si>
  <si>
    <t>Alexandre Hagedorn
Engenheiro Civil - CREA-PR: 153.017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</si>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</sst>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_);_(\ * \(#,##0\);_(* #,##0_);_(@_)"/>
    <numFmt numFmtId="167" formatCode="* #,##0.00_);_(\ * \(#,##0.00\);_(* #,##0.00_);_(@_)"/>
  </numFmts>
  <fonts count="18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theme="1"/>
      <name val="Arial"/>
      <scheme val="minor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theme="1"/>
      <name val="Arial"/>
    </font>
    <font>
      <b/>
      <sz val="14"/>
      <color theme="1"/>
      <name val="Arial"/>
    </font>
    <font>
      <b/>
      <sz val="10"/>
      <color theme="1"/>
      <name val="Arial"/>
    </font>
    <font>
      <b/>
      <sz val="9"/>
      <color rgb="FF8DB3E2"/>
      <name val="Arial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theme="0"/>
        <bgColor theme="0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8DB3E2"/>
      </left>
      <right style="thin">
        <color rgb="FF8DB3E2"/>
      </right>
      <top style="thin">
        <color rgb="FF8DB3E2"/>
      </top>
      <bottom style="thin">
        <color rgb="FF8DB3E2"/>
      </bottom>
      <diagonal/>
    </border>
    <border>
      <left style="thin">
        <color rgb="FF8DB3E2"/>
      </left>
      <right style="thin">
        <color rgb="FF8DB3E2"/>
      </right>
      <top style="thin">
        <color rgb="FF8DB3E2"/>
      </top>
      <bottom/>
      <diagonal/>
    </border>
    <border>
      <left style="thin">
        <color rgb="FF8DB3E2"/>
      </left>
      <right/>
      <top style="thin">
        <color rgb="FF8DB3E2"/>
      </top>
      <bottom style="thin">
        <color rgb="FF8DB3E2"/>
      </bottom>
      <diagonal/>
    </border>
    <border>
      <left/>
      <right style="thin">
        <color rgb="FF8DB3E2"/>
      </right>
      <top style="thin">
        <color rgb="FF8DB3E2"/>
      </top>
      <bottom style="thin">
        <color rgb="FF8DB3E2"/>
      </bottom>
      <diagonal/>
    </border>
    <border>
      <left style="thin">
        <color rgb="FF8DB3E2"/>
      </left>
      <right style="thin">
        <color rgb="FF8DB3E2"/>
      </right>
      <top/>
      <bottom style="thin">
        <color rgb="FF8DB3E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right" vertical="center" wrapText="1"/>
    </xf>
    <xf numFmtId="167" fontId="6" fillId="3" borderId="4" xfId="0" applyNumberFormat="1" applyFont="1" applyFill="1" applyBorder="1" applyAlignment="1">
      <alignment horizontal="center" vertical="center" wrapText="1"/>
    </xf>
    <xf numFmtId="167" fontId="6" fillId="3" borderId="4" xfId="0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vertical="center" wrapText="1"/>
    </xf>
    <xf numFmtId="2" fontId="7" fillId="3" borderId="4" xfId="0" applyNumberFormat="1" applyFont="1" applyFill="1" applyBorder="1" applyAlignment="1">
      <alignment vertical="center" wrapText="1"/>
    </xf>
    <xf numFmtId="167" fontId="7" fillId="3" borderId="4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9" fillId="0" borderId="4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left" vertical="center" wrapText="1"/>
    </xf>
    <xf numFmtId="167" fontId="10" fillId="4" borderId="4" xfId="0" applyNumberFormat="1" applyFont="1" applyFill="1" applyBorder="1" applyAlignment="1">
      <alignment horizontal="center" vertical="center" wrapText="1"/>
    </xf>
    <xf numFmtId="167" fontId="10" fillId="4" borderId="4" xfId="0" applyNumberFormat="1" applyFont="1" applyFill="1" applyBorder="1" applyAlignment="1">
      <alignment horizontal="right" vertical="center" wrapText="1"/>
    </xf>
    <xf numFmtId="167" fontId="10" fillId="0" borderId="4" xfId="0" applyNumberFormat="1" applyFont="1" applyBorder="1" applyAlignment="1">
      <alignment horizontal="right" vertical="center" wrapText="1"/>
    </xf>
    <xf numFmtId="167" fontId="3" fillId="0" borderId="4" xfId="0" applyNumberFormat="1" applyFont="1" applyBorder="1" applyAlignment="1">
      <alignment horizontal="center" vertical="center" wrapText="1"/>
    </xf>
    <xf numFmtId="167" fontId="10" fillId="4" borderId="4" xfId="0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wrapText="1"/>
    </xf>
    <xf numFmtId="167" fontId="10" fillId="4" borderId="4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right" vertical="center" wrapText="1"/>
    </xf>
    <xf numFmtId="0" fontId="10" fillId="4" borderId="5" xfId="0" applyFont="1" applyFill="1" applyBorder="1" applyAlignment="1">
      <alignment horizontal="center" vertical="center" wrapText="1"/>
    </xf>
    <xf numFmtId="167" fontId="10" fillId="4" borderId="5" xfId="0" applyNumberFormat="1" applyFont="1" applyFill="1" applyBorder="1" applyAlignment="1">
      <alignment horizontal="left" vertical="center" wrapText="1"/>
    </xf>
    <xf numFmtId="167" fontId="10" fillId="4" borderId="5" xfId="0" applyNumberFormat="1" applyFont="1" applyFill="1" applyBorder="1" applyAlignment="1">
      <alignment horizontal="center" vertical="center" wrapText="1"/>
    </xf>
    <xf numFmtId="167" fontId="10" fillId="4" borderId="5" xfId="0" applyNumberFormat="1" applyFont="1" applyFill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165" fontId="12" fillId="5" borderId="7" xfId="0" applyNumberFormat="1" applyFont="1" applyFill="1" applyBorder="1" applyAlignment="1">
      <alignment vertical="center"/>
    </xf>
    <xf numFmtId="165" fontId="4" fillId="5" borderId="6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8" xfId="0" applyNumberFormat="1" applyFont="1" applyFill="1" applyBorder="1" applyAlignment="1">
      <alignment horizontal="right" vertical="center"/>
    </xf>
    <xf numFmtId="165" fontId="4" fillId="5" borderId="4" xfId="0" applyNumberFormat="1" applyFont="1" applyFill="1" applyBorder="1" applyAlignment="1">
      <alignment horizontal="right" vertical="center"/>
    </xf>
    <xf numFmtId="165" fontId="4" fillId="5" borderId="4" xfId="0" applyNumberFormat="1" applyFont="1" applyFill="1" applyBorder="1" applyAlignment="1">
      <alignment vertical="center"/>
    </xf>
    <xf numFmtId="0" fontId="12" fillId="5" borderId="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165" fontId="4" fillId="5" borderId="9" xfId="0" applyNumberFormat="1" applyFont="1" applyFill="1" applyBorder="1" applyAlignment="1">
      <alignment horizontal="right" vertical="center"/>
    </xf>
    <xf numFmtId="165" fontId="4" fillId="6" borderId="4" xfId="0" applyNumberFormat="1" applyFont="1" applyFill="1" applyBorder="1" applyAlignment="1">
      <alignment horizontal="center" vertical="center" wrapText="1"/>
    </xf>
    <xf numFmtId="10" fontId="13" fillId="6" borderId="4" xfId="0" applyNumberFormat="1" applyFont="1" applyFill="1" applyBorder="1" applyAlignment="1">
      <alignment horizontal="center" vertical="center" wrapText="1"/>
    </xf>
    <xf numFmtId="165" fontId="4" fillId="5" borderId="10" xfId="0" applyNumberFormat="1" applyFont="1" applyFill="1" applyBorder="1" applyAlignment="1">
      <alignment horizontal="right" vertical="center"/>
    </xf>
    <xf numFmtId="165" fontId="12" fillId="5" borderId="10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4" xfId="0" applyFont="1" applyBorder="1"/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10" fontId="14" fillId="0" borderId="4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0" fontId="15" fillId="0" borderId="1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10" fontId="14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0" fontId="16" fillId="0" borderId="16" xfId="0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2" fillId="0" borderId="12" xfId="0" applyFont="1" applyBorder="1"/>
    <xf numFmtId="0" fontId="2" fillId="0" borderId="13" xfId="0" applyFont="1" applyBorder="1"/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/>
    <xf numFmtId="0" fontId="14" fillId="0" borderId="0" xfId="0" applyFont="1" applyAlignment="1">
      <alignment vertical="center" wrapText="1"/>
    </xf>
    <xf numFmtId="0" fontId="0" fillId="0" borderId="0" xfId="0" applyFont="1" applyAlignment="1"/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8"/>
  <sheetViews>
    <sheetView tabSelected="1" workbookViewId="0">
      <pane ySplit="2" topLeftCell="A18" activePane="bottomLeft" state="frozen"/>
      <selection pane="bottomLeft" activeCell="B4" sqref="B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0" width="11.42578125" customWidth="1"/>
    <col min="11" max="11" width="16.7109375" customWidth="1"/>
    <col min="12" max="13" width="11.42578125" customWidth="1"/>
  </cols>
  <sheetData>
    <row r="1" spans="1:24" ht="12.75" x14ac:dyDescent="0.2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2"/>
      <c r="L1" s="1"/>
      <c r="M1" s="1"/>
    </row>
    <row r="2" spans="1:24" ht="36" x14ac:dyDescent="0.2">
      <c r="A2" s="2" t="s">
        <v>1</v>
      </c>
      <c r="B2" s="3" t="s">
        <v>2</v>
      </c>
      <c r="C2" s="2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7" t="s">
        <v>11</v>
      </c>
      <c r="L2" s="1"/>
      <c r="M2" s="1"/>
    </row>
    <row r="3" spans="1:24" ht="12.75" x14ac:dyDescent="0.2">
      <c r="A3" s="8">
        <v>1</v>
      </c>
      <c r="B3" s="9"/>
      <c r="C3" s="10" t="s">
        <v>12</v>
      </c>
      <c r="D3" s="11"/>
      <c r="E3" s="11"/>
      <c r="F3" s="12"/>
      <c r="G3" s="12"/>
      <c r="H3" s="11"/>
      <c r="I3" s="13">
        <f t="shared" ref="I3:J3" si="0">SUM(I4:I5)</f>
        <v>570.29</v>
      </c>
      <c r="J3" s="13">
        <f t="shared" si="0"/>
        <v>59.95</v>
      </c>
      <c r="K3" s="13">
        <f t="shared" ref="K3:K24" si="1">I3+J3</f>
        <v>630.24</v>
      </c>
      <c r="L3" s="14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ht="25.5" x14ac:dyDescent="0.2">
      <c r="A4" s="16" t="s">
        <v>13</v>
      </c>
      <c r="B4" s="17" t="s">
        <v>14</v>
      </c>
      <c r="C4" s="18" t="s">
        <v>15</v>
      </c>
      <c r="D4" s="19" t="s">
        <v>16</v>
      </c>
      <c r="E4" s="20">
        <v>1</v>
      </c>
      <c r="F4" s="21">
        <v>254.59</v>
      </c>
      <c r="G4" s="21">
        <v>0</v>
      </c>
      <c r="H4" s="22">
        <f t="shared" ref="H4:H5" si="2">F4+G4</f>
        <v>254.59</v>
      </c>
      <c r="I4" s="22">
        <f t="shared" ref="I4:I5" si="3">E4*F4</f>
        <v>254.59</v>
      </c>
      <c r="J4" s="22">
        <f t="shared" ref="J4:J5" si="4">E4*G4</f>
        <v>0</v>
      </c>
      <c r="K4" s="22">
        <f t="shared" si="1"/>
        <v>254.59</v>
      </c>
      <c r="L4" s="14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4" ht="25.5" x14ac:dyDescent="0.2">
      <c r="A5" s="16" t="s">
        <v>17</v>
      </c>
      <c r="B5" s="17" t="s">
        <v>18</v>
      </c>
      <c r="C5" s="18" t="s">
        <v>19</v>
      </c>
      <c r="D5" s="23" t="s">
        <v>20</v>
      </c>
      <c r="E5" s="20">
        <v>1</v>
      </c>
      <c r="F5" s="21">
        <v>315.7</v>
      </c>
      <c r="G5" s="21">
        <v>59.95</v>
      </c>
      <c r="H5" s="22">
        <f t="shared" si="2"/>
        <v>375.65</v>
      </c>
      <c r="I5" s="22">
        <f t="shared" si="3"/>
        <v>315.7</v>
      </c>
      <c r="J5" s="22">
        <f t="shared" si="4"/>
        <v>59.95</v>
      </c>
      <c r="K5" s="22">
        <f t="shared" si="1"/>
        <v>375.65</v>
      </c>
      <c r="L5" s="14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ht="12.75" x14ac:dyDescent="0.2">
      <c r="A6" s="8">
        <v>2</v>
      </c>
      <c r="B6" s="9"/>
      <c r="C6" s="10" t="s">
        <v>21</v>
      </c>
      <c r="D6" s="24"/>
      <c r="E6" s="11"/>
      <c r="F6" s="11"/>
      <c r="G6" s="11"/>
      <c r="H6" s="11"/>
      <c r="I6" s="13">
        <f t="shared" ref="I6:J6" si="5">SUM(I7:I10)</f>
        <v>346.98499999999996</v>
      </c>
      <c r="J6" s="13">
        <f t="shared" si="5"/>
        <v>1056.7700000000002</v>
      </c>
      <c r="K6" s="13">
        <f t="shared" si="1"/>
        <v>1403.7550000000001</v>
      </c>
      <c r="L6" s="14"/>
      <c r="M6" s="2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ht="38.25" x14ac:dyDescent="0.2">
      <c r="A7" s="16" t="s">
        <v>22</v>
      </c>
      <c r="B7" s="17">
        <v>97629</v>
      </c>
      <c r="C7" s="18" t="s">
        <v>23</v>
      </c>
      <c r="D7" s="23" t="s">
        <v>24</v>
      </c>
      <c r="E7" s="26">
        <v>1.5</v>
      </c>
      <c r="F7" s="21">
        <v>45.25</v>
      </c>
      <c r="G7" s="21">
        <v>101.98</v>
      </c>
      <c r="H7" s="22">
        <f t="shared" ref="H7:H10" si="6">F7+G7</f>
        <v>147.23000000000002</v>
      </c>
      <c r="I7" s="22">
        <f t="shared" ref="I7:I10" si="7">E7*F7</f>
        <v>67.875</v>
      </c>
      <c r="J7" s="22">
        <f t="shared" ref="J7:J10" si="8">E7*G7</f>
        <v>152.97</v>
      </c>
      <c r="K7" s="22">
        <f t="shared" si="1"/>
        <v>220.845</v>
      </c>
      <c r="L7" s="14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ht="38.25" x14ac:dyDescent="0.2">
      <c r="A8" s="16" t="s">
        <v>25</v>
      </c>
      <c r="B8" s="17" t="s">
        <v>26</v>
      </c>
      <c r="C8" s="18" t="s">
        <v>27</v>
      </c>
      <c r="D8" s="23" t="s">
        <v>16</v>
      </c>
      <c r="E8" s="26">
        <v>17</v>
      </c>
      <c r="F8" s="21">
        <v>14.29</v>
      </c>
      <c r="G8" s="21">
        <v>47.34</v>
      </c>
      <c r="H8" s="22">
        <f t="shared" si="6"/>
        <v>61.63</v>
      </c>
      <c r="I8" s="22">
        <f t="shared" si="7"/>
        <v>242.92999999999998</v>
      </c>
      <c r="J8" s="22">
        <f t="shared" si="8"/>
        <v>804.78000000000009</v>
      </c>
      <c r="K8" s="22">
        <f t="shared" si="1"/>
        <v>1047.71</v>
      </c>
      <c r="L8" s="14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 ht="38.25" x14ac:dyDescent="0.2">
      <c r="A9" s="16" t="s">
        <v>28</v>
      </c>
      <c r="B9" s="17">
        <v>90440</v>
      </c>
      <c r="C9" s="18" t="s">
        <v>29</v>
      </c>
      <c r="D9" s="19" t="s">
        <v>16</v>
      </c>
      <c r="E9" s="26">
        <v>1</v>
      </c>
      <c r="F9" s="21">
        <v>31.68</v>
      </c>
      <c r="G9" s="21">
        <v>88.84</v>
      </c>
      <c r="H9" s="22">
        <f t="shared" si="6"/>
        <v>120.52000000000001</v>
      </c>
      <c r="I9" s="22">
        <f t="shared" si="7"/>
        <v>31.68</v>
      </c>
      <c r="J9" s="22">
        <f t="shared" si="8"/>
        <v>88.84</v>
      </c>
      <c r="K9" s="22">
        <f t="shared" si="1"/>
        <v>120.52000000000001</v>
      </c>
      <c r="L9" s="14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5.5" x14ac:dyDescent="0.2">
      <c r="A10" s="16" t="s">
        <v>30</v>
      </c>
      <c r="B10" s="17">
        <v>23901</v>
      </c>
      <c r="C10" s="18" t="s">
        <v>31</v>
      </c>
      <c r="D10" s="23" t="s">
        <v>32</v>
      </c>
      <c r="E10" s="26">
        <v>0.5</v>
      </c>
      <c r="F10" s="21">
        <v>9</v>
      </c>
      <c r="G10" s="21">
        <v>20.36</v>
      </c>
      <c r="H10" s="22">
        <f t="shared" si="6"/>
        <v>29.36</v>
      </c>
      <c r="I10" s="22">
        <f t="shared" si="7"/>
        <v>4.5</v>
      </c>
      <c r="J10" s="22">
        <f t="shared" si="8"/>
        <v>10.18</v>
      </c>
      <c r="K10" s="22">
        <f t="shared" si="1"/>
        <v>14.68</v>
      </c>
      <c r="L10" s="14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12.75" x14ac:dyDescent="0.2">
      <c r="A11" s="8">
        <v>3</v>
      </c>
      <c r="B11" s="9"/>
      <c r="C11" s="10" t="s">
        <v>33</v>
      </c>
      <c r="D11" s="24"/>
      <c r="E11" s="11"/>
      <c r="F11" s="11"/>
      <c r="G11" s="11"/>
      <c r="H11" s="11"/>
      <c r="I11" s="13">
        <f t="shared" ref="I11:J11" si="9">SUM(I12:I18)</f>
        <v>9798.9799999999977</v>
      </c>
      <c r="J11" s="13">
        <f t="shared" si="9"/>
        <v>3087.5600000000004</v>
      </c>
      <c r="K11" s="13">
        <f t="shared" si="1"/>
        <v>12886.539999999997</v>
      </c>
      <c r="L11" s="14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63.75" x14ac:dyDescent="0.2">
      <c r="A12" s="16" t="s">
        <v>34</v>
      </c>
      <c r="B12" s="17">
        <v>102697</v>
      </c>
      <c r="C12" s="18" t="s">
        <v>35</v>
      </c>
      <c r="D12" s="27" t="s">
        <v>32</v>
      </c>
      <c r="E12" s="28">
        <v>75</v>
      </c>
      <c r="F12" s="29">
        <v>85.59</v>
      </c>
      <c r="G12" s="30">
        <v>10.9</v>
      </c>
      <c r="H12" s="22">
        <f t="shared" ref="H12:H18" si="10">F12+G12</f>
        <v>96.490000000000009</v>
      </c>
      <c r="I12" s="22">
        <f t="shared" ref="I12:I18" si="11">E12*F12</f>
        <v>6419.25</v>
      </c>
      <c r="J12" s="22">
        <f t="shared" ref="J12:J18" si="12">E12*G12</f>
        <v>817.5</v>
      </c>
      <c r="K12" s="22">
        <f t="shared" si="1"/>
        <v>7236.75</v>
      </c>
      <c r="L12" s="14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76.5" x14ac:dyDescent="0.2">
      <c r="A13" s="16" t="s">
        <v>36</v>
      </c>
      <c r="B13" s="17">
        <v>95567</v>
      </c>
      <c r="C13" s="18" t="s">
        <v>37</v>
      </c>
      <c r="D13" s="23" t="s">
        <v>32</v>
      </c>
      <c r="E13" s="26">
        <v>45</v>
      </c>
      <c r="F13" s="21">
        <v>53.3</v>
      </c>
      <c r="G13" s="21">
        <v>20.32</v>
      </c>
      <c r="H13" s="22">
        <f t="shared" si="10"/>
        <v>73.62</v>
      </c>
      <c r="I13" s="22">
        <f t="shared" si="11"/>
        <v>2398.5</v>
      </c>
      <c r="J13" s="22">
        <f t="shared" si="12"/>
        <v>914.4</v>
      </c>
      <c r="K13" s="22">
        <f t="shared" si="1"/>
        <v>3312.9</v>
      </c>
      <c r="L13" s="14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5.5" x14ac:dyDescent="0.2">
      <c r="A14" s="16" t="s">
        <v>38</v>
      </c>
      <c r="B14" s="17">
        <v>93382</v>
      </c>
      <c r="C14" s="18" t="s">
        <v>39</v>
      </c>
      <c r="D14" s="23" t="s">
        <v>24</v>
      </c>
      <c r="E14" s="26">
        <v>32.5</v>
      </c>
      <c r="F14" s="21">
        <v>12.45</v>
      </c>
      <c r="G14" s="21">
        <v>24.71</v>
      </c>
      <c r="H14" s="22">
        <f t="shared" si="10"/>
        <v>37.159999999999997</v>
      </c>
      <c r="I14" s="22">
        <f t="shared" si="11"/>
        <v>404.625</v>
      </c>
      <c r="J14" s="22">
        <f t="shared" si="12"/>
        <v>803.07500000000005</v>
      </c>
      <c r="K14" s="22">
        <f t="shared" si="1"/>
        <v>1207.7</v>
      </c>
      <c r="L14" s="14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38.25" x14ac:dyDescent="0.2">
      <c r="A15" s="16" t="s">
        <v>40</v>
      </c>
      <c r="B15" s="17">
        <v>91192</v>
      </c>
      <c r="C15" s="18" t="s">
        <v>41</v>
      </c>
      <c r="D15" s="23" t="s">
        <v>16</v>
      </c>
      <c r="E15" s="26">
        <v>19</v>
      </c>
      <c r="F15" s="21">
        <v>2.06</v>
      </c>
      <c r="G15" s="21">
        <v>5.19</v>
      </c>
      <c r="H15" s="22">
        <f t="shared" si="10"/>
        <v>7.25</v>
      </c>
      <c r="I15" s="22">
        <f t="shared" si="11"/>
        <v>39.14</v>
      </c>
      <c r="J15" s="22">
        <f t="shared" si="12"/>
        <v>98.610000000000014</v>
      </c>
      <c r="K15" s="22">
        <f t="shared" si="1"/>
        <v>137.75</v>
      </c>
      <c r="L15" s="14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5.5" x14ac:dyDescent="0.2">
      <c r="A16" s="16" t="s">
        <v>42</v>
      </c>
      <c r="B16" s="17">
        <v>171565</v>
      </c>
      <c r="C16" s="18" t="s">
        <v>43</v>
      </c>
      <c r="D16" s="23" t="s">
        <v>32</v>
      </c>
      <c r="E16" s="26">
        <v>0.5</v>
      </c>
      <c r="F16" s="21">
        <v>6.51</v>
      </c>
      <c r="G16" s="21">
        <v>10.92</v>
      </c>
      <c r="H16" s="22">
        <f t="shared" si="10"/>
        <v>17.43</v>
      </c>
      <c r="I16" s="22">
        <f t="shared" si="11"/>
        <v>3.2549999999999999</v>
      </c>
      <c r="J16" s="22">
        <f t="shared" si="12"/>
        <v>5.46</v>
      </c>
      <c r="K16" s="22">
        <f t="shared" si="1"/>
        <v>8.7149999999999999</v>
      </c>
      <c r="L16" s="14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51" x14ac:dyDescent="0.2">
      <c r="A17" s="16" t="s">
        <v>44</v>
      </c>
      <c r="B17" s="17">
        <v>98681</v>
      </c>
      <c r="C17" s="18" t="s">
        <v>45</v>
      </c>
      <c r="D17" s="23" t="s">
        <v>20</v>
      </c>
      <c r="E17" s="26">
        <v>1.5</v>
      </c>
      <c r="F17" s="21">
        <v>24.66</v>
      </c>
      <c r="G17" s="21">
        <v>12.39</v>
      </c>
      <c r="H17" s="22">
        <f t="shared" si="10"/>
        <v>37.049999999999997</v>
      </c>
      <c r="I17" s="22">
        <f t="shared" si="11"/>
        <v>36.99</v>
      </c>
      <c r="J17" s="22">
        <f t="shared" si="12"/>
        <v>18.585000000000001</v>
      </c>
      <c r="K17" s="22">
        <f t="shared" si="1"/>
        <v>55.575000000000003</v>
      </c>
      <c r="L17" s="14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63.75" x14ac:dyDescent="0.2">
      <c r="A18" s="16" t="s">
        <v>46</v>
      </c>
      <c r="B18" s="17">
        <v>99251</v>
      </c>
      <c r="C18" s="18" t="s">
        <v>47</v>
      </c>
      <c r="D18" s="23" t="s">
        <v>16</v>
      </c>
      <c r="E18" s="26">
        <v>3</v>
      </c>
      <c r="F18" s="21">
        <v>165.74</v>
      </c>
      <c r="G18" s="21">
        <v>143.31</v>
      </c>
      <c r="H18" s="22">
        <f t="shared" si="10"/>
        <v>309.05</v>
      </c>
      <c r="I18" s="22">
        <f t="shared" si="11"/>
        <v>497.22</v>
      </c>
      <c r="J18" s="22">
        <f t="shared" si="12"/>
        <v>429.93</v>
      </c>
      <c r="K18" s="22">
        <f t="shared" si="1"/>
        <v>927.15000000000009</v>
      </c>
      <c r="L18" s="14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12.75" x14ac:dyDescent="0.2">
      <c r="A19" s="8">
        <v>4</v>
      </c>
      <c r="B19" s="9"/>
      <c r="C19" s="10" t="s">
        <v>48</v>
      </c>
      <c r="D19" s="24"/>
      <c r="E19" s="11"/>
      <c r="F19" s="12"/>
      <c r="G19" s="12"/>
      <c r="H19" s="11"/>
      <c r="I19" s="13">
        <f t="shared" ref="I19:J19" si="13">SUM(I20)</f>
        <v>3933.93</v>
      </c>
      <c r="J19" s="13">
        <f t="shared" si="13"/>
        <v>1347.99</v>
      </c>
      <c r="K19" s="13">
        <f t="shared" si="1"/>
        <v>5281.92</v>
      </c>
      <c r="L19" s="14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38.25" x14ac:dyDescent="0.2">
      <c r="A20" s="16" t="s">
        <v>49</v>
      </c>
      <c r="B20" s="17">
        <v>103946</v>
      </c>
      <c r="C20" s="18" t="s">
        <v>50</v>
      </c>
      <c r="D20" s="23" t="s">
        <v>20</v>
      </c>
      <c r="E20" s="26">
        <v>393</v>
      </c>
      <c r="F20" s="21">
        <v>10.01</v>
      </c>
      <c r="G20" s="21">
        <v>3.43</v>
      </c>
      <c r="H20" s="22">
        <f>F20+G20</f>
        <v>13.44</v>
      </c>
      <c r="I20" s="22">
        <f>E20*F20</f>
        <v>3933.93</v>
      </c>
      <c r="J20" s="22">
        <f>E20*G20</f>
        <v>1347.99</v>
      </c>
      <c r="K20" s="22">
        <f t="shared" si="1"/>
        <v>5281.92</v>
      </c>
      <c r="L20" s="14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12.75" x14ac:dyDescent="0.2">
      <c r="A21" s="8">
        <v>5</v>
      </c>
      <c r="B21" s="9"/>
      <c r="C21" s="10" t="s">
        <v>51</v>
      </c>
      <c r="D21" s="24"/>
      <c r="E21" s="11"/>
      <c r="F21" s="12"/>
      <c r="G21" s="12"/>
      <c r="H21" s="11"/>
      <c r="I21" s="13">
        <f t="shared" ref="I21:J21" si="14">SUM(I22:I24)</f>
        <v>607.24</v>
      </c>
      <c r="J21" s="13">
        <f t="shared" si="14"/>
        <v>174.82999999999998</v>
      </c>
      <c r="K21" s="13">
        <f t="shared" si="1"/>
        <v>782.06999999999994</v>
      </c>
      <c r="L21" s="14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51" x14ac:dyDescent="0.2">
      <c r="A22" s="16" t="s">
        <v>52</v>
      </c>
      <c r="B22" s="17" t="s">
        <v>53</v>
      </c>
      <c r="C22" s="18" t="s">
        <v>54</v>
      </c>
      <c r="D22" s="23" t="s">
        <v>24</v>
      </c>
      <c r="E22" s="26">
        <v>5</v>
      </c>
      <c r="F22" s="21">
        <v>95.86</v>
      </c>
      <c r="G22" s="21">
        <v>10.45</v>
      </c>
      <c r="H22" s="22">
        <f t="shared" ref="H22:H24" si="15">F22+G22</f>
        <v>106.31</v>
      </c>
      <c r="I22" s="22">
        <f t="shared" ref="I22:I24" si="16">E22*F22</f>
        <v>479.3</v>
      </c>
      <c r="J22" s="22">
        <f t="shared" ref="J22:J24" si="17">E22*G22</f>
        <v>52.25</v>
      </c>
      <c r="K22" s="22">
        <f t="shared" si="1"/>
        <v>531.54999999999995</v>
      </c>
      <c r="L22" s="14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5.5" x14ac:dyDescent="0.2">
      <c r="A23" s="16" t="s">
        <v>55</v>
      </c>
      <c r="B23" s="17" t="s">
        <v>56</v>
      </c>
      <c r="C23" s="18" t="s">
        <v>57</v>
      </c>
      <c r="D23" s="23" t="s">
        <v>20</v>
      </c>
      <c r="E23" s="26">
        <v>24</v>
      </c>
      <c r="F23" s="21">
        <v>1.93</v>
      </c>
      <c r="G23" s="21">
        <v>2.4300000000000002</v>
      </c>
      <c r="H23" s="22">
        <f t="shared" si="15"/>
        <v>4.3600000000000003</v>
      </c>
      <c r="I23" s="22">
        <f t="shared" si="16"/>
        <v>46.32</v>
      </c>
      <c r="J23" s="22">
        <f t="shared" si="17"/>
        <v>58.320000000000007</v>
      </c>
      <c r="K23" s="22">
        <f t="shared" si="1"/>
        <v>104.64000000000001</v>
      </c>
      <c r="L23" s="14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ht="25.5" x14ac:dyDescent="0.2">
      <c r="A24" s="16" t="s">
        <v>58</v>
      </c>
      <c r="B24" s="17">
        <v>85423</v>
      </c>
      <c r="C24" s="18" t="s">
        <v>59</v>
      </c>
      <c r="D24" s="23" t="s">
        <v>20</v>
      </c>
      <c r="E24" s="26">
        <v>14</v>
      </c>
      <c r="F24" s="21">
        <v>5.83</v>
      </c>
      <c r="G24" s="21">
        <v>4.59</v>
      </c>
      <c r="H24" s="22">
        <f t="shared" si="15"/>
        <v>10.42</v>
      </c>
      <c r="I24" s="22">
        <f t="shared" si="16"/>
        <v>81.62</v>
      </c>
      <c r="J24" s="22">
        <f t="shared" si="17"/>
        <v>64.259999999999991</v>
      </c>
      <c r="K24" s="22">
        <f t="shared" si="1"/>
        <v>145.88</v>
      </c>
      <c r="L24" s="14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ht="12.75" x14ac:dyDescent="0.2">
      <c r="A25" s="8">
        <v>6</v>
      </c>
      <c r="B25" s="9"/>
      <c r="C25" s="9" t="s">
        <v>60</v>
      </c>
      <c r="D25" s="24"/>
      <c r="E25" s="11"/>
      <c r="F25" s="12"/>
      <c r="G25" s="12"/>
      <c r="H25" s="11"/>
      <c r="I25" s="13">
        <f t="shared" ref="I25:K25" si="18">SUM(I26)</f>
        <v>951</v>
      </c>
      <c r="J25" s="13">
        <f t="shared" si="18"/>
        <v>357</v>
      </c>
      <c r="K25" s="13">
        <f t="shared" si="18"/>
        <v>1308</v>
      </c>
      <c r="L25" s="14"/>
      <c r="M25" s="14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 ht="12.75" x14ac:dyDescent="0.2">
      <c r="A26" s="31" t="s">
        <v>61</v>
      </c>
      <c r="B26" s="32" t="s">
        <v>62</v>
      </c>
      <c r="C26" s="33" t="s">
        <v>60</v>
      </c>
      <c r="D26" s="34" t="s">
        <v>16</v>
      </c>
      <c r="E26" s="35">
        <v>1</v>
      </c>
      <c r="F26" s="36">
        <f t="shared" ref="F26:G26" si="19">ROUND((I21+I19+I11+I6+I3)*0.0623,0)</f>
        <v>951</v>
      </c>
      <c r="G26" s="36">
        <f t="shared" si="19"/>
        <v>357</v>
      </c>
      <c r="H26" s="37">
        <f>F26+G26</f>
        <v>1308</v>
      </c>
      <c r="I26" s="22">
        <f>F26*E26</f>
        <v>951</v>
      </c>
      <c r="J26" s="22">
        <f>G26*E26</f>
        <v>357</v>
      </c>
      <c r="K26" s="22">
        <f>I26+J26</f>
        <v>1308</v>
      </c>
      <c r="L26" s="14"/>
      <c r="M26" s="14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 ht="15.75" customHeight="1" x14ac:dyDescent="0.2">
      <c r="A27" s="38"/>
      <c r="B27" s="39"/>
      <c r="C27" s="40"/>
      <c r="D27" s="41"/>
      <c r="E27" s="41"/>
      <c r="F27" s="42"/>
      <c r="G27" s="41"/>
      <c r="H27" s="43"/>
      <c r="I27" s="44"/>
      <c r="J27" s="44" t="s">
        <v>63</v>
      </c>
      <c r="K27" s="45">
        <f>I25+I21+I19+I11+I6+I3</f>
        <v>16208.424999999999</v>
      </c>
      <c r="L27" s="14"/>
      <c r="M27" s="14"/>
    </row>
    <row r="28" spans="1:24" ht="20.25" customHeight="1" x14ac:dyDescent="0.2">
      <c r="A28" s="38"/>
      <c r="B28" s="46"/>
      <c r="C28" s="47" t="s">
        <v>64</v>
      </c>
      <c r="D28" s="48"/>
      <c r="E28" s="43"/>
      <c r="F28" s="49" t="s">
        <v>65</v>
      </c>
      <c r="G28" s="48"/>
      <c r="H28" s="43"/>
      <c r="I28" s="44"/>
      <c r="J28" s="44" t="s">
        <v>66</v>
      </c>
      <c r="K28" s="45">
        <f>J25+J21+J19+J11+J6+J3</f>
        <v>6084.1</v>
      </c>
      <c r="L28" s="14"/>
      <c r="M28" s="14"/>
    </row>
    <row r="29" spans="1:24" ht="18.75" customHeight="1" x14ac:dyDescent="0.2">
      <c r="A29" s="38"/>
      <c r="B29" s="46"/>
      <c r="C29" s="47" t="s">
        <v>67</v>
      </c>
      <c r="D29" s="48"/>
      <c r="E29" s="43"/>
      <c r="F29" s="50">
        <f>'BDI Demonstrativo'!D17</f>
        <v>0.2487</v>
      </c>
      <c r="G29" s="48"/>
      <c r="H29" s="43"/>
      <c r="I29" s="73" t="s">
        <v>68</v>
      </c>
      <c r="J29" s="72"/>
      <c r="K29" s="45">
        <f>K27+K28</f>
        <v>22292.525000000001</v>
      </c>
      <c r="L29" s="14"/>
      <c r="M29" s="14"/>
    </row>
    <row r="30" spans="1:24" ht="20.25" customHeight="1" x14ac:dyDescent="0.2">
      <c r="A30" s="38"/>
      <c r="B30" s="46"/>
      <c r="C30" s="47" t="s">
        <v>69</v>
      </c>
      <c r="D30" s="48"/>
      <c r="E30" s="41"/>
      <c r="F30" s="51"/>
      <c r="G30" s="41"/>
      <c r="H30" s="43"/>
      <c r="I30" s="73" t="s">
        <v>70</v>
      </c>
      <c r="J30" s="72"/>
      <c r="K30" s="45">
        <f>K29*F29</f>
        <v>5544.1509675000007</v>
      </c>
      <c r="L30" s="14"/>
      <c r="M30" s="14"/>
    </row>
    <row r="31" spans="1:24" ht="15.75" customHeight="1" x14ac:dyDescent="0.2">
      <c r="A31" s="38"/>
      <c r="B31" s="38"/>
      <c r="C31" s="52"/>
      <c r="D31" s="41"/>
      <c r="E31" s="41"/>
      <c r="F31" s="41"/>
      <c r="G31" s="41"/>
      <c r="H31" s="43"/>
      <c r="I31" s="73" t="s">
        <v>71</v>
      </c>
      <c r="J31" s="72"/>
      <c r="K31" s="45">
        <f>K29+K30</f>
        <v>27836.675967500003</v>
      </c>
      <c r="L31" s="14"/>
      <c r="M31" s="14"/>
    </row>
    <row r="32" spans="1:24" ht="12.75" customHeight="1" x14ac:dyDescent="0.2">
      <c r="A32" s="53"/>
      <c r="B32" s="53"/>
      <c r="C32" s="54"/>
      <c r="D32" s="54"/>
      <c r="E32" s="54"/>
      <c r="F32" s="54"/>
      <c r="G32" s="54"/>
      <c r="H32" s="1"/>
      <c r="I32" s="1"/>
      <c r="J32" s="1"/>
      <c r="K32" s="1"/>
      <c r="L32" s="1"/>
      <c r="M32" s="1"/>
    </row>
    <row r="33" spans="1:13" ht="12.75" customHeight="1" x14ac:dyDescent="0.2">
      <c r="A33" s="53"/>
      <c r="B33" s="53"/>
      <c r="C33" s="54"/>
      <c r="D33" s="54"/>
      <c r="E33" s="54"/>
      <c r="F33" s="54"/>
      <c r="G33" s="54"/>
      <c r="H33" s="1"/>
      <c r="I33" s="1"/>
      <c r="J33" s="1"/>
      <c r="K33" s="1"/>
      <c r="L33" s="1"/>
      <c r="M33" s="1"/>
    </row>
    <row r="34" spans="1:13" ht="12.75" customHeight="1" x14ac:dyDescent="0.2">
      <c r="A34" s="53"/>
      <c r="B34" s="53"/>
      <c r="C34" s="54"/>
      <c r="D34" s="54"/>
      <c r="E34" s="54"/>
      <c r="F34" s="54"/>
      <c r="G34" s="54"/>
      <c r="H34" s="1"/>
      <c r="I34" s="1"/>
      <c r="J34" s="1"/>
      <c r="K34" s="1"/>
      <c r="L34" s="1"/>
      <c r="M34" s="1"/>
    </row>
    <row r="35" spans="1:13" ht="12.75" customHeight="1" x14ac:dyDescent="0.2">
      <c r="A35" s="53"/>
      <c r="B35" s="53"/>
      <c r="C35" s="54"/>
      <c r="D35" s="54"/>
      <c r="E35" s="54"/>
      <c r="F35" s="54"/>
      <c r="G35" s="54"/>
      <c r="H35" s="1"/>
      <c r="I35" s="1"/>
      <c r="J35" s="1"/>
      <c r="K35" s="1"/>
      <c r="L35" s="1"/>
      <c r="M35" s="1"/>
    </row>
    <row r="36" spans="1:13" ht="12.75" customHeight="1" x14ac:dyDescent="0.2">
      <c r="A36" s="53"/>
      <c r="B36" s="53"/>
      <c r="C36" s="54"/>
      <c r="D36" s="54"/>
      <c r="E36" s="54"/>
      <c r="F36" s="54"/>
      <c r="G36" s="54"/>
      <c r="H36" s="1"/>
      <c r="I36" s="1"/>
      <c r="J36" s="1"/>
      <c r="K36" s="1"/>
      <c r="L36" s="1"/>
      <c r="M36" s="1"/>
    </row>
    <row r="37" spans="1:13" ht="12.75" customHeight="1" x14ac:dyDescent="0.2">
      <c r="A37" s="53"/>
      <c r="B37" s="53"/>
      <c r="C37" s="54"/>
      <c r="D37" s="54"/>
      <c r="E37" s="54"/>
      <c r="F37" s="54"/>
      <c r="G37" s="54"/>
      <c r="H37" s="1"/>
      <c r="I37" s="1"/>
      <c r="J37" s="1"/>
      <c r="K37" s="1"/>
      <c r="L37" s="1"/>
      <c r="M37" s="1"/>
    </row>
    <row r="38" spans="1:13" ht="12.75" customHeight="1" x14ac:dyDescent="0.2">
      <c r="A38" s="53"/>
      <c r="B38" s="53"/>
      <c r="C38" s="54"/>
      <c r="D38" s="54"/>
      <c r="E38" s="54"/>
      <c r="F38" s="54"/>
      <c r="G38" s="54"/>
      <c r="H38" s="1"/>
      <c r="I38" s="1"/>
      <c r="J38" s="1"/>
      <c r="K38" s="1"/>
      <c r="L38" s="1"/>
      <c r="M38" s="1"/>
    </row>
    <row r="39" spans="1:13" ht="12.75" customHeight="1" x14ac:dyDescent="0.2">
      <c r="A39" s="53"/>
      <c r="B39" s="53"/>
      <c r="C39" s="54"/>
      <c r="D39" s="54"/>
      <c r="E39" s="54"/>
      <c r="F39" s="54"/>
      <c r="G39" s="54"/>
      <c r="H39" s="1"/>
      <c r="I39" s="1"/>
      <c r="J39" s="1"/>
      <c r="K39" s="1"/>
      <c r="L39" s="1"/>
      <c r="M39" s="1"/>
    </row>
    <row r="40" spans="1:13" ht="12.75" customHeight="1" x14ac:dyDescent="0.2">
      <c r="A40" s="53"/>
      <c r="B40" s="53"/>
      <c r="C40" s="54"/>
      <c r="D40" s="54"/>
      <c r="E40" s="54"/>
      <c r="F40" s="54"/>
      <c r="G40" s="54"/>
      <c r="H40" s="1"/>
      <c r="I40" s="1"/>
      <c r="J40" s="1"/>
      <c r="K40" s="1"/>
      <c r="L40" s="1"/>
      <c r="M40" s="1"/>
    </row>
    <row r="41" spans="1:13" ht="12.75" customHeight="1" x14ac:dyDescent="0.2">
      <c r="A41" s="53"/>
      <c r="B41" s="53"/>
      <c r="C41" s="54"/>
      <c r="D41" s="54"/>
      <c r="E41" s="54"/>
      <c r="F41" s="54"/>
      <c r="G41" s="54"/>
      <c r="H41" s="1"/>
      <c r="I41" s="1"/>
      <c r="J41" s="1"/>
      <c r="K41" s="1"/>
      <c r="L41" s="1"/>
      <c r="M41" s="1"/>
    </row>
    <row r="42" spans="1:13" ht="12.75" customHeight="1" x14ac:dyDescent="0.2">
      <c r="A42" s="53"/>
      <c r="B42" s="53"/>
      <c r="C42" s="54"/>
      <c r="D42" s="54"/>
      <c r="E42" s="54"/>
      <c r="F42" s="54"/>
      <c r="G42" s="54"/>
      <c r="H42" s="1"/>
      <c r="I42" s="1"/>
      <c r="J42" s="1"/>
      <c r="K42" s="1"/>
      <c r="L42" s="1"/>
      <c r="M42" s="1"/>
    </row>
    <row r="43" spans="1:13" ht="12.75" customHeight="1" x14ac:dyDescent="0.2">
      <c r="A43" s="53"/>
      <c r="B43" s="53"/>
      <c r="C43" s="54"/>
      <c r="D43" s="54"/>
      <c r="E43" s="54"/>
      <c r="F43" s="54"/>
      <c r="G43" s="54"/>
      <c r="H43" s="1"/>
      <c r="I43" s="1"/>
      <c r="J43" s="1"/>
      <c r="K43" s="1"/>
      <c r="L43" s="1"/>
      <c r="M43" s="1"/>
    </row>
    <row r="44" spans="1:13" ht="12.75" customHeight="1" x14ac:dyDescent="0.2">
      <c r="A44" s="53"/>
      <c r="B44" s="53"/>
      <c r="C44" s="54"/>
      <c r="D44" s="54"/>
      <c r="E44" s="54"/>
      <c r="F44" s="54"/>
      <c r="G44" s="54"/>
      <c r="H44" s="1"/>
      <c r="I44" s="1"/>
      <c r="J44" s="1"/>
      <c r="K44" s="1"/>
      <c r="L44" s="1"/>
      <c r="M44" s="1"/>
    </row>
    <row r="45" spans="1:13" ht="12.75" customHeight="1" x14ac:dyDescent="0.2">
      <c r="A45" s="53"/>
      <c r="B45" s="53"/>
      <c r="C45" s="54"/>
      <c r="D45" s="54"/>
      <c r="E45" s="54"/>
      <c r="F45" s="54"/>
      <c r="G45" s="54"/>
      <c r="H45" s="1"/>
      <c r="I45" s="1"/>
      <c r="J45" s="1"/>
      <c r="K45" s="1"/>
      <c r="L45" s="1"/>
      <c r="M45" s="1"/>
    </row>
    <row r="46" spans="1:13" ht="12.75" customHeight="1" x14ac:dyDescent="0.2">
      <c r="A46" s="53"/>
      <c r="B46" s="53"/>
      <c r="C46" s="54"/>
      <c r="D46" s="54"/>
      <c r="E46" s="54"/>
      <c r="F46" s="54"/>
      <c r="G46" s="54"/>
      <c r="H46" s="1"/>
      <c r="I46" s="1"/>
      <c r="J46" s="1"/>
      <c r="K46" s="1"/>
      <c r="L46" s="1"/>
      <c r="M46" s="1"/>
    </row>
    <row r="47" spans="1:13" ht="12.75" customHeight="1" x14ac:dyDescent="0.2">
      <c r="A47" s="53"/>
      <c r="B47" s="53"/>
      <c r="C47" s="54"/>
      <c r="D47" s="54"/>
      <c r="E47" s="54"/>
      <c r="F47" s="54"/>
      <c r="G47" s="54"/>
      <c r="H47" s="1"/>
      <c r="I47" s="1"/>
      <c r="J47" s="1"/>
      <c r="K47" s="1"/>
      <c r="L47" s="1"/>
      <c r="M47" s="1"/>
    </row>
    <row r="48" spans="1:13" ht="12.75" customHeight="1" x14ac:dyDescent="0.2">
      <c r="A48" s="53"/>
      <c r="B48" s="53"/>
      <c r="C48" s="54"/>
      <c r="D48" s="54"/>
      <c r="E48" s="54"/>
      <c r="F48" s="54"/>
      <c r="G48" s="54"/>
      <c r="H48" s="1"/>
      <c r="I48" s="1"/>
      <c r="J48" s="1"/>
      <c r="K48" s="1"/>
      <c r="L48" s="1"/>
      <c r="M48" s="1"/>
    </row>
    <row r="49" spans="1:13" ht="12.75" customHeight="1" x14ac:dyDescent="0.2">
      <c r="A49" s="53"/>
      <c r="B49" s="53"/>
      <c r="C49" s="54"/>
      <c r="D49" s="54"/>
      <c r="E49" s="54"/>
      <c r="F49" s="54"/>
      <c r="G49" s="54"/>
      <c r="H49" s="1"/>
      <c r="I49" s="1"/>
      <c r="J49" s="1"/>
      <c r="K49" s="1"/>
      <c r="L49" s="1"/>
      <c r="M49" s="1"/>
    </row>
    <row r="50" spans="1:13" ht="12.75" customHeight="1" x14ac:dyDescent="0.2">
      <c r="A50" s="53"/>
      <c r="B50" s="53"/>
      <c r="C50" s="54"/>
      <c r="D50" s="54"/>
      <c r="E50" s="54"/>
      <c r="F50" s="54"/>
      <c r="G50" s="54"/>
      <c r="H50" s="1"/>
      <c r="I50" s="1"/>
      <c r="J50" s="1"/>
      <c r="K50" s="1"/>
      <c r="L50" s="1"/>
      <c r="M50" s="1"/>
    </row>
    <row r="51" spans="1:13" ht="12.75" customHeight="1" x14ac:dyDescent="0.2">
      <c r="A51" s="53"/>
      <c r="B51" s="53"/>
      <c r="C51" s="54"/>
      <c r="D51" s="54"/>
      <c r="E51" s="54"/>
      <c r="F51" s="54"/>
      <c r="G51" s="54"/>
      <c r="H51" s="1"/>
      <c r="I51" s="1"/>
      <c r="J51" s="1"/>
      <c r="K51" s="1"/>
      <c r="L51" s="1"/>
      <c r="M51" s="1"/>
    </row>
    <row r="52" spans="1:13" ht="12.75" customHeight="1" x14ac:dyDescent="0.2">
      <c r="A52" s="53"/>
      <c r="B52" s="53"/>
      <c r="C52" s="54"/>
      <c r="D52" s="54"/>
      <c r="E52" s="54"/>
      <c r="F52" s="54"/>
      <c r="G52" s="54"/>
      <c r="H52" s="1"/>
      <c r="I52" s="1"/>
      <c r="J52" s="1"/>
      <c r="K52" s="1"/>
      <c r="L52" s="1"/>
      <c r="M52" s="1"/>
    </row>
    <row r="53" spans="1:13" ht="12.75" customHeight="1" x14ac:dyDescent="0.2">
      <c r="A53" s="53"/>
      <c r="B53" s="53"/>
      <c r="C53" s="54"/>
      <c r="D53" s="54"/>
      <c r="E53" s="54"/>
      <c r="F53" s="54"/>
      <c r="G53" s="54"/>
      <c r="H53" s="1"/>
      <c r="I53" s="1"/>
      <c r="J53" s="1"/>
      <c r="K53" s="1"/>
      <c r="L53" s="1"/>
      <c r="M53" s="1"/>
    </row>
    <row r="54" spans="1:13" ht="12.75" customHeight="1" x14ac:dyDescent="0.2">
      <c r="A54" s="53"/>
      <c r="B54" s="53"/>
      <c r="C54" s="54"/>
      <c r="D54" s="54"/>
      <c r="E54" s="54"/>
      <c r="F54" s="54"/>
      <c r="G54" s="54"/>
      <c r="H54" s="1"/>
      <c r="I54" s="1"/>
      <c r="J54" s="1"/>
      <c r="K54" s="1"/>
      <c r="L54" s="1"/>
      <c r="M54" s="1"/>
    </row>
    <row r="55" spans="1:13" ht="12.75" customHeight="1" x14ac:dyDescent="0.2">
      <c r="A55" s="53"/>
      <c r="B55" s="53"/>
      <c r="C55" s="54"/>
      <c r="D55" s="54"/>
      <c r="E55" s="54"/>
      <c r="F55" s="54"/>
      <c r="G55" s="54"/>
      <c r="H55" s="1"/>
      <c r="I55" s="1"/>
      <c r="J55" s="1"/>
      <c r="K55" s="1"/>
      <c r="L55" s="1"/>
      <c r="M55" s="1"/>
    </row>
    <row r="56" spans="1:13" ht="12.75" customHeight="1" x14ac:dyDescent="0.2">
      <c r="A56" s="53"/>
      <c r="B56" s="53"/>
      <c r="C56" s="54"/>
      <c r="D56" s="54"/>
      <c r="E56" s="54"/>
      <c r="F56" s="54"/>
      <c r="G56" s="54"/>
      <c r="H56" s="1"/>
      <c r="I56" s="1"/>
      <c r="J56" s="1"/>
      <c r="K56" s="1"/>
      <c r="L56" s="1"/>
      <c r="M56" s="1"/>
    </row>
    <row r="57" spans="1:13" ht="12.75" customHeight="1" x14ac:dyDescent="0.2">
      <c r="A57" s="53"/>
      <c r="B57" s="53"/>
      <c r="C57" s="54"/>
      <c r="D57" s="54"/>
      <c r="E57" s="54"/>
      <c r="F57" s="54"/>
      <c r="G57" s="54"/>
      <c r="H57" s="1"/>
      <c r="I57" s="1"/>
      <c r="J57" s="1"/>
      <c r="K57" s="1"/>
      <c r="L57" s="1"/>
      <c r="M57" s="1"/>
    </row>
    <row r="58" spans="1:13" ht="12.75" customHeight="1" x14ac:dyDescent="0.2">
      <c r="A58" s="53"/>
      <c r="B58" s="53"/>
      <c r="C58" s="54"/>
      <c r="D58" s="54"/>
      <c r="E58" s="54"/>
      <c r="F58" s="54"/>
      <c r="G58" s="54"/>
      <c r="H58" s="1"/>
      <c r="I58" s="1"/>
      <c r="J58" s="1"/>
      <c r="K58" s="1"/>
      <c r="L58" s="1"/>
      <c r="M58" s="1"/>
    </row>
    <row r="59" spans="1:13" ht="12.75" customHeight="1" x14ac:dyDescent="0.2">
      <c r="A59" s="53"/>
      <c r="B59" s="53"/>
      <c r="C59" s="54"/>
      <c r="D59" s="54"/>
      <c r="E59" s="54"/>
      <c r="F59" s="54"/>
      <c r="G59" s="54"/>
      <c r="H59" s="1"/>
      <c r="I59" s="1"/>
      <c r="J59" s="1"/>
      <c r="K59" s="1"/>
      <c r="L59" s="1"/>
      <c r="M59" s="1"/>
    </row>
    <row r="60" spans="1:13" ht="12.75" customHeight="1" x14ac:dyDescent="0.2">
      <c r="A60" s="53"/>
      <c r="B60" s="53"/>
      <c r="C60" s="54"/>
      <c r="D60" s="54"/>
      <c r="E60" s="54"/>
      <c r="F60" s="54"/>
      <c r="G60" s="54"/>
      <c r="H60" s="1"/>
      <c r="I60" s="1"/>
      <c r="J60" s="1"/>
      <c r="K60" s="1"/>
      <c r="L60" s="1"/>
      <c r="M60" s="1"/>
    </row>
    <row r="61" spans="1:13" ht="12.75" customHeight="1" x14ac:dyDescent="0.2">
      <c r="A61" s="53"/>
      <c r="B61" s="53"/>
      <c r="C61" s="54"/>
      <c r="D61" s="54"/>
      <c r="E61" s="54"/>
      <c r="F61" s="54"/>
      <c r="G61" s="54"/>
      <c r="H61" s="1"/>
      <c r="I61" s="1"/>
      <c r="J61" s="1"/>
      <c r="K61" s="1"/>
      <c r="L61" s="1"/>
      <c r="M61" s="1"/>
    </row>
    <row r="62" spans="1:13" ht="12.75" customHeight="1" x14ac:dyDescent="0.2">
      <c r="A62" s="53"/>
      <c r="B62" s="53"/>
      <c r="C62" s="54"/>
      <c r="D62" s="54"/>
      <c r="E62" s="54"/>
      <c r="F62" s="54"/>
      <c r="G62" s="54"/>
      <c r="H62" s="1"/>
      <c r="I62" s="1"/>
      <c r="J62" s="1"/>
      <c r="K62" s="1"/>
      <c r="L62" s="1"/>
      <c r="M62" s="1"/>
    </row>
    <row r="63" spans="1:13" ht="12.75" customHeight="1" x14ac:dyDescent="0.2">
      <c r="A63" s="53"/>
      <c r="B63" s="53"/>
      <c r="C63" s="54"/>
      <c r="D63" s="54"/>
      <c r="E63" s="54"/>
      <c r="F63" s="54"/>
      <c r="G63" s="54"/>
      <c r="H63" s="1"/>
      <c r="I63" s="1"/>
      <c r="J63" s="1"/>
      <c r="K63" s="1"/>
      <c r="L63" s="1"/>
      <c r="M63" s="1"/>
    </row>
    <row r="64" spans="1:13" ht="12.75" customHeight="1" x14ac:dyDescent="0.2">
      <c r="A64" s="53"/>
      <c r="B64" s="53"/>
      <c r="C64" s="54"/>
      <c r="D64" s="54"/>
      <c r="E64" s="54"/>
      <c r="F64" s="54"/>
      <c r="G64" s="54"/>
      <c r="H64" s="1"/>
      <c r="I64" s="1"/>
      <c r="J64" s="1"/>
      <c r="K64" s="1"/>
      <c r="L64" s="1"/>
      <c r="M64" s="1"/>
    </row>
    <row r="65" spans="1:13" ht="12.75" customHeight="1" x14ac:dyDescent="0.2">
      <c r="A65" s="53"/>
      <c r="B65" s="53"/>
      <c r="C65" s="54"/>
      <c r="D65" s="54"/>
      <c r="E65" s="54"/>
      <c r="F65" s="54"/>
      <c r="G65" s="54"/>
      <c r="H65" s="1"/>
      <c r="I65" s="1"/>
      <c r="J65" s="1"/>
      <c r="K65" s="1"/>
      <c r="L65" s="1"/>
      <c r="M65" s="1"/>
    </row>
    <row r="66" spans="1:13" ht="12.75" customHeight="1" x14ac:dyDescent="0.2">
      <c r="A66" s="53"/>
      <c r="B66" s="53"/>
      <c r="C66" s="54"/>
      <c r="D66" s="54"/>
      <c r="E66" s="54"/>
      <c r="F66" s="54"/>
      <c r="G66" s="54"/>
      <c r="H66" s="1"/>
      <c r="I66" s="1"/>
      <c r="J66" s="1"/>
      <c r="K66" s="1"/>
      <c r="L66" s="1"/>
      <c r="M66" s="1"/>
    </row>
    <row r="67" spans="1:13" ht="12.75" customHeight="1" x14ac:dyDescent="0.2">
      <c r="A67" s="53"/>
      <c r="B67" s="53"/>
      <c r="C67" s="54"/>
      <c r="D67" s="54"/>
      <c r="E67" s="54"/>
      <c r="F67" s="54"/>
      <c r="G67" s="54"/>
      <c r="H67" s="1"/>
      <c r="I67" s="1"/>
      <c r="J67" s="1"/>
      <c r="K67" s="1"/>
      <c r="L67" s="1"/>
      <c r="M67" s="1"/>
    </row>
    <row r="68" spans="1:13" ht="12.75" customHeight="1" x14ac:dyDescent="0.2">
      <c r="A68" s="53"/>
      <c r="B68" s="53"/>
      <c r="C68" s="54"/>
      <c r="D68" s="54"/>
      <c r="E68" s="54"/>
      <c r="F68" s="54"/>
      <c r="G68" s="54"/>
      <c r="H68" s="1"/>
      <c r="I68" s="1"/>
      <c r="J68" s="1"/>
      <c r="K68" s="1"/>
      <c r="L68" s="1"/>
      <c r="M68" s="1"/>
    </row>
    <row r="69" spans="1:13" ht="12.75" customHeight="1" x14ac:dyDescent="0.2">
      <c r="A69" s="53"/>
      <c r="B69" s="53"/>
      <c r="C69" s="54"/>
      <c r="D69" s="54"/>
      <c r="E69" s="54"/>
      <c r="F69" s="54"/>
      <c r="G69" s="54"/>
      <c r="H69" s="1"/>
      <c r="I69" s="1"/>
      <c r="J69" s="1"/>
      <c r="K69" s="1"/>
      <c r="L69" s="1"/>
      <c r="M69" s="1"/>
    </row>
    <row r="70" spans="1:13" ht="12.75" customHeight="1" x14ac:dyDescent="0.2">
      <c r="A70" s="53"/>
      <c r="B70" s="53"/>
      <c r="C70" s="54"/>
      <c r="D70" s="54"/>
      <c r="E70" s="54"/>
      <c r="F70" s="54"/>
      <c r="G70" s="54"/>
      <c r="H70" s="1"/>
      <c r="I70" s="1"/>
      <c r="J70" s="1"/>
      <c r="K70" s="1"/>
      <c r="L70" s="1"/>
      <c r="M70" s="1"/>
    </row>
    <row r="71" spans="1:13" ht="12.75" customHeight="1" x14ac:dyDescent="0.2">
      <c r="A71" s="53"/>
      <c r="B71" s="53"/>
      <c r="C71" s="54"/>
      <c r="D71" s="54"/>
      <c r="E71" s="54"/>
      <c r="F71" s="54"/>
      <c r="G71" s="54"/>
      <c r="H71" s="1"/>
      <c r="I71" s="1"/>
      <c r="J71" s="1"/>
      <c r="K71" s="1"/>
      <c r="L71" s="1"/>
      <c r="M71" s="1"/>
    </row>
    <row r="72" spans="1:13" ht="12.75" customHeight="1" x14ac:dyDescent="0.2">
      <c r="A72" s="53"/>
      <c r="B72" s="53"/>
      <c r="C72" s="54"/>
      <c r="D72" s="54"/>
      <c r="E72" s="54"/>
      <c r="F72" s="54"/>
      <c r="G72" s="54"/>
      <c r="H72" s="1"/>
      <c r="I72" s="1"/>
      <c r="J72" s="1"/>
      <c r="K72" s="1"/>
      <c r="L72" s="1"/>
      <c r="M72" s="1"/>
    </row>
    <row r="73" spans="1:13" ht="12.75" customHeight="1" x14ac:dyDescent="0.2">
      <c r="A73" s="53"/>
      <c r="B73" s="53"/>
      <c r="C73" s="54"/>
      <c r="D73" s="54"/>
      <c r="E73" s="54"/>
      <c r="F73" s="54"/>
      <c r="G73" s="54"/>
      <c r="H73" s="1"/>
      <c r="I73" s="1"/>
      <c r="J73" s="1"/>
      <c r="K73" s="1"/>
      <c r="L73" s="1"/>
      <c r="M73" s="1"/>
    </row>
    <row r="74" spans="1:13" ht="12.75" customHeight="1" x14ac:dyDescent="0.2">
      <c r="A74" s="53"/>
      <c r="B74" s="53"/>
      <c r="C74" s="54"/>
      <c r="D74" s="54"/>
      <c r="E74" s="54"/>
      <c r="F74" s="54"/>
      <c r="G74" s="54"/>
      <c r="H74" s="1"/>
      <c r="I74" s="1"/>
      <c r="J74" s="1"/>
      <c r="K74" s="1"/>
      <c r="L74" s="1"/>
      <c r="M74" s="1"/>
    </row>
    <row r="75" spans="1:13" ht="12.75" customHeight="1" x14ac:dyDescent="0.2">
      <c r="A75" s="53"/>
      <c r="B75" s="53"/>
      <c r="C75" s="54"/>
      <c r="D75" s="54"/>
      <c r="E75" s="54"/>
      <c r="F75" s="54"/>
      <c r="G75" s="54"/>
      <c r="H75" s="1"/>
      <c r="I75" s="1"/>
      <c r="J75" s="1"/>
      <c r="K75" s="1"/>
      <c r="L75" s="1"/>
      <c r="M75" s="1"/>
    </row>
    <row r="76" spans="1:13" ht="12.75" customHeight="1" x14ac:dyDescent="0.2">
      <c r="A76" s="53"/>
      <c r="B76" s="53"/>
      <c r="C76" s="54"/>
      <c r="D76" s="54"/>
      <c r="E76" s="54"/>
      <c r="F76" s="54"/>
      <c r="G76" s="54"/>
      <c r="H76" s="1"/>
      <c r="I76" s="1"/>
      <c r="J76" s="1"/>
      <c r="K76" s="1"/>
      <c r="L76" s="1"/>
      <c r="M76" s="1"/>
    </row>
    <row r="77" spans="1:13" ht="12.75" customHeight="1" x14ac:dyDescent="0.2">
      <c r="A77" s="53"/>
      <c r="B77" s="53"/>
      <c r="C77" s="54"/>
      <c r="D77" s="54"/>
      <c r="E77" s="54"/>
      <c r="F77" s="54"/>
      <c r="G77" s="54"/>
      <c r="H77" s="1"/>
      <c r="I77" s="1"/>
      <c r="J77" s="1"/>
      <c r="K77" s="1"/>
      <c r="L77" s="1"/>
      <c r="M77" s="1"/>
    </row>
    <row r="78" spans="1:13" ht="12.75" customHeight="1" x14ac:dyDescent="0.2">
      <c r="A78" s="53"/>
      <c r="B78" s="53"/>
      <c r="C78" s="54"/>
      <c r="D78" s="54"/>
      <c r="E78" s="54"/>
      <c r="F78" s="54"/>
      <c r="G78" s="54"/>
      <c r="H78" s="1"/>
      <c r="I78" s="1"/>
      <c r="J78" s="1"/>
      <c r="K78" s="1"/>
      <c r="L78" s="1"/>
      <c r="M78" s="1"/>
    </row>
    <row r="79" spans="1:13" ht="12.75" customHeight="1" x14ac:dyDescent="0.2">
      <c r="A79" s="53"/>
      <c r="B79" s="53"/>
      <c r="C79" s="54"/>
      <c r="D79" s="54"/>
      <c r="E79" s="54"/>
      <c r="F79" s="54"/>
      <c r="G79" s="54"/>
      <c r="H79" s="1"/>
      <c r="I79" s="1"/>
      <c r="J79" s="1"/>
      <c r="K79" s="1"/>
      <c r="L79" s="1"/>
      <c r="M79" s="1"/>
    </row>
    <row r="80" spans="1:13" ht="12.75" customHeight="1" x14ac:dyDescent="0.2">
      <c r="A80" s="53"/>
      <c r="B80" s="53"/>
      <c r="C80" s="54"/>
      <c r="D80" s="54"/>
      <c r="E80" s="54"/>
      <c r="F80" s="54"/>
      <c r="G80" s="54"/>
      <c r="H80" s="1"/>
      <c r="I80" s="1"/>
      <c r="J80" s="1"/>
      <c r="K80" s="1"/>
      <c r="L80" s="1"/>
      <c r="M80" s="1"/>
    </row>
    <row r="81" spans="1:13" ht="12.75" customHeight="1" x14ac:dyDescent="0.2">
      <c r="A81" s="53"/>
      <c r="B81" s="53"/>
      <c r="C81" s="54"/>
      <c r="D81" s="54"/>
      <c r="E81" s="54"/>
      <c r="F81" s="54"/>
      <c r="G81" s="54"/>
      <c r="H81" s="1"/>
      <c r="I81" s="1"/>
      <c r="J81" s="1"/>
      <c r="K81" s="1"/>
      <c r="L81" s="1"/>
      <c r="M81" s="1"/>
    </row>
    <row r="82" spans="1:13" ht="12.75" customHeight="1" x14ac:dyDescent="0.2">
      <c r="A82" s="53"/>
      <c r="B82" s="53"/>
      <c r="C82" s="54"/>
      <c r="D82" s="54"/>
      <c r="E82" s="54"/>
      <c r="F82" s="54"/>
      <c r="G82" s="54"/>
      <c r="H82" s="1"/>
      <c r="I82" s="1"/>
      <c r="J82" s="1"/>
      <c r="K82" s="1"/>
      <c r="L82" s="1"/>
      <c r="M82" s="1"/>
    </row>
    <row r="83" spans="1:13" ht="12.75" customHeight="1" x14ac:dyDescent="0.2">
      <c r="A83" s="53"/>
      <c r="B83" s="53"/>
      <c r="C83" s="54"/>
      <c r="D83" s="54"/>
      <c r="E83" s="54"/>
      <c r="F83" s="54"/>
      <c r="G83" s="54"/>
      <c r="H83" s="1"/>
      <c r="I83" s="1"/>
      <c r="J83" s="1"/>
      <c r="K83" s="1"/>
      <c r="L83" s="1"/>
      <c r="M83" s="1"/>
    </row>
    <row r="84" spans="1:13" ht="12.75" customHeight="1" x14ac:dyDescent="0.2">
      <c r="A84" s="53"/>
      <c r="B84" s="53"/>
      <c r="C84" s="54"/>
      <c r="D84" s="54"/>
      <c r="E84" s="54"/>
      <c r="F84" s="54"/>
      <c r="G84" s="54"/>
      <c r="H84" s="1"/>
      <c r="I84" s="1"/>
      <c r="J84" s="1"/>
      <c r="K84" s="1"/>
      <c r="L84" s="1"/>
      <c r="M84" s="1"/>
    </row>
    <row r="85" spans="1:13" ht="12.75" customHeight="1" x14ac:dyDescent="0.2">
      <c r="A85" s="53"/>
      <c r="B85" s="53"/>
      <c r="C85" s="54"/>
      <c r="D85" s="54"/>
      <c r="E85" s="54"/>
      <c r="F85" s="54"/>
      <c r="G85" s="54"/>
      <c r="H85" s="1"/>
      <c r="I85" s="1"/>
      <c r="J85" s="1"/>
      <c r="K85" s="1"/>
      <c r="L85" s="1"/>
      <c r="M85" s="1"/>
    </row>
    <row r="86" spans="1:13" ht="12.75" customHeight="1" x14ac:dyDescent="0.2">
      <c r="A86" s="53"/>
      <c r="B86" s="53"/>
      <c r="C86" s="54"/>
      <c r="D86" s="54"/>
      <c r="E86" s="54"/>
      <c r="F86" s="54"/>
      <c r="G86" s="54"/>
      <c r="H86" s="1"/>
      <c r="I86" s="1"/>
      <c r="J86" s="1"/>
      <c r="K86" s="1"/>
      <c r="L86" s="1"/>
      <c r="M86" s="1"/>
    </row>
    <row r="87" spans="1:13" ht="12.75" customHeight="1" x14ac:dyDescent="0.2">
      <c r="A87" s="53"/>
      <c r="B87" s="53"/>
      <c r="C87" s="54"/>
      <c r="D87" s="54"/>
      <c r="E87" s="54"/>
      <c r="F87" s="54"/>
      <c r="G87" s="54"/>
      <c r="H87" s="1"/>
      <c r="I87" s="1"/>
      <c r="J87" s="1"/>
      <c r="K87" s="1"/>
      <c r="L87" s="1"/>
      <c r="M87" s="1"/>
    </row>
    <row r="88" spans="1:13" ht="12.75" customHeight="1" x14ac:dyDescent="0.2">
      <c r="A88" s="53"/>
      <c r="B88" s="53"/>
      <c r="C88" s="54"/>
      <c r="D88" s="54"/>
      <c r="E88" s="54"/>
      <c r="F88" s="54"/>
      <c r="G88" s="54"/>
      <c r="H88" s="1"/>
      <c r="I88" s="1"/>
      <c r="J88" s="1"/>
      <c r="K88" s="1"/>
      <c r="L88" s="1"/>
      <c r="M88" s="1"/>
    </row>
    <row r="89" spans="1:13" ht="12.75" customHeight="1" x14ac:dyDescent="0.2">
      <c r="A89" s="53"/>
      <c r="B89" s="53"/>
      <c r="C89" s="54"/>
      <c r="D89" s="54"/>
      <c r="E89" s="54"/>
      <c r="F89" s="54"/>
      <c r="G89" s="54"/>
      <c r="H89" s="1"/>
      <c r="I89" s="1"/>
      <c r="J89" s="1"/>
      <c r="K89" s="1"/>
      <c r="L89" s="1"/>
      <c r="M89" s="1"/>
    </row>
    <row r="90" spans="1:13" ht="12.75" customHeight="1" x14ac:dyDescent="0.2">
      <c r="A90" s="53"/>
      <c r="B90" s="53"/>
      <c r="C90" s="54"/>
      <c r="D90" s="54"/>
      <c r="E90" s="54"/>
      <c r="F90" s="54"/>
      <c r="G90" s="54"/>
      <c r="H90" s="1"/>
      <c r="I90" s="1"/>
      <c r="J90" s="1"/>
      <c r="K90" s="1"/>
      <c r="L90" s="1"/>
      <c r="M90" s="1"/>
    </row>
    <row r="91" spans="1:13" ht="12.75" customHeight="1" x14ac:dyDescent="0.2">
      <c r="A91" s="53"/>
      <c r="B91" s="53"/>
      <c r="C91" s="54"/>
      <c r="D91" s="54"/>
      <c r="E91" s="54"/>
      <c r="F91" s="54"/>
      <c r="G91" s="54"/>
      <c r="H91" s="1"/>
      <c r="I91" s="1"/>
      <c r="J91" s="1"/>
      <c r="K91" s="1"/>
      <c r="L91" s="1"/>
      <c r="M91" s="1"/>
    </row>
    <row r="92" spans="1:13" ht="12.75" customHeight="1" x14ac:dyDescent="0.2">
      <c r="A92" s="53"/>
      <c r="B92" s="53"/>
      <c r="C92" s="54"/>
      <c r="D92" s="54"/>
      <c r="E92" s="54"/>
      <c r="F92" s="54"/>
      <c r="G92" s="54"/>
      <c r="H92" s="1"/>
      <c r="I92" s="1"/>
      <c r="J92" s="1"/>
      <c r="K92" s="1"/>
      <c r="L92" s="1"/>
      <c r="M92" s="1"/>
    </row>
    <row r="93" spans="1:13" ht="12.75" customHeight="1" x14ac:dyDescent="0.2">
      <c r="A93" s="53"/>
      <c r="B93" s="53"/>
      <c r="C93" s="54"/>
      <c r="D93" s="54"/>
      <c r="E93" s="54"/>
      <c r="F93" s="54"/>
      <c r="G93" s="54"/>
      <c r="H93" s="1"/>
      <c r="I93" s="1"/>
      <c r="J93" s="1"/>
      <c r="K93" s="1"/>
      <c r="L93" s="1"/>
      <c r="M93" s="1"/>
    </row>
    <row r="94" spans="1:13" ht="12.75" customHeight="1" x14ac:dyDescent="0.2">
      <c r="A94" s="53"/>
      <c r="B94" s="53"/>
      <c r="C94" s="54"/>
      <c r="D94" s="54"/>
      <c r="E94" s="54"/>
      <c r="F94" s="54"/>
      <c r="G94" s="54"/>
      <c r="H94" s="1"/>
      <c r="I94" s="1"/>
      <c r="J94" s="1"/>
      <c r="K94" s="1"/>
      <c r="L94" s="1"/>
      <c r="M94" s="1"/>
    </row>
    <row r="95" spans="1:13" ht="12.75" customHeight="1" x14ac:dyDescent="0.2">
      <c r="A95" s="53"/>
      <c r="B95" s="53"/>
      <c r="C95" s="54"/>
      <c r="D95" s="54"/>
      <c r="E95" s="54"/>
      <c r="F95" s="54"/>
      <c r="G95" s="54"/>
      <c r="H95" s="1"/>
      <c r="I95" s="1"/>
      <c r="J95" s="1"/>
      <c r="K95" s="1"/>
      <c r="L95" s="1"/>
      <c r="M95" s="1"/>
    </row>
    <row r="96" spans="1:13" ht="12.75" customHeight="1" x14ac:dyDescent="0.2">
      <c r="A96" s="55"/>
      <c r="B96" s="5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2.75" customHeight="1" x14ac:dyDescent="0.2">
      <c r="A97" s="55"/>
      <c r="B97" s="5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2.75" customHeight="1" x14ac:dyDescent="0.2">
      <c r="A98" s="55"/>
      <c r="B98" s="5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2.75" customHeight="1" x14ac:dyDescent="0.2">
      <c r="A99" s="55"/>
      <c r="B99" s="5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2.75" customHeight="1" x14ac:dyDescent="0.2">
      <c r="A100" s="1"/>
      <c r="B100" s="5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2.75" customHeight="1" x14ac:dyDescent="0.2">
      <c r="A101" s="1"/>
      <c r="B101" s="5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 x14ac:dyDescent="0.2">
      <c r="A102" s="1"/>
      <c r="B102" s="5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2.75" customHeight="1" x14ac:dyDescent="0.2">
      <c r="A103" s="1"/>
      <c r="B103" s="5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2.75" customHeight="1" x14ac:dyDescent="0.2">
      <c r="A104" s="1"/>
      <c r="B104" s="5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2.75" customHeight="1" x14ac:dyDescent="0.2">
      <c r="A105" s="1"/>
      <c r="B105" s="5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2.75" customHeight="1" x14ac:dyDescent="0.2">
      <c r="A106" s="1"/>
      <c r="B106" s="5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2.75" customHeight="1" x14ac:dyDescent="0.2">
      <c r="A107" s="1"/>
      <c r="B107" s="5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2.75" customHeight="1" x14ac:dyDescent="0.2">
      <c r="A108" s="1"/>
      <c r="B108" s="5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2.75" customHeight="1" x14ac:dyDescent="0.2">
      <c r="A109" s="1"/>
      <c r="B109" s="5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2.75" customHeight="1" x14ac:dyDescent="0.2">
      <c r="A110" s="1"/>
      <c r="B110" s="5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2.75" customHeight="1" x14ac:dyDescent="0.2">
      <c r="A111" s="1"/>
      <c r="B111" s="5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2.75" customHeight="1" x14ac:dyDescent="0.2">
      <c r="A112" s="1"/>
      <c r="B112" s="5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2.75" customHeight="1" x14ac:dyDescent="0.2">
      <c r="A113" s="1"/>
      <c r="B113" s="5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2.75" customHeight="1" x14ac:dyDescent="0.2">
      <c r="A114" s="1"/>
      <c r="B114" s="5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2.75" customHeight="1" x14ac:dyDescent="0.2">
      <c r="A115" s="1"/>
      <c r="B115" s="5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2.75" customHeight="1" x14ac:dyDescent="0.2">
      <c r="A116" s="1"/>
      <c r="B116" s="5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2.75" customHeight="1" x14ac:dyDescent="0.2">
      <c r="A117" s="1"/>
      <c r="B117" s="5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2.75" customHeight="1" x14ac:dyDescent="0.2">
      <c r="A118" s="1"/>
      <c r="B118" s="5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2.75" customHeight="1" x14ac:dyDescent="0.2">
      <c r="A119" s="1"/>
      <c r="B119" s="5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 x14ac:dyDescent="0.2">
      <c r="A120" s="1"/>
      <c r="B120" s="5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2.75" customHeight="1" x14ac:dyDescent="0.2">
      <c r="A121" s="1"/>
      <c r="B121" s="5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2.75" customHeight="1" x14ac:dyDescent="0.2">
      <c r="A122" s="1"/>
      <c r="B122" s="5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2.75" customHeight="1" x14ac:dyDescent="0.2">
      <c r="A123" s="1"/>
      <c r="B123" s="5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2.75" customHeight="1" x14ac:dyDescent="0.2">
      <c r="A124" s="1"/>
      <c r="B124" s="5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2.75" customHeight="1" x14ac:dyDescent="0.2">
      <c r="A125" s="1"/>
      <c r="B125" s="5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2.75" customHeight="1" x14ac:dyDescent="0.2">
      <c r="A126" s="1"/>
      <c r="B126" s="5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2.75" customHeight="1" x14ac:dyDescent="0.2">
      <c r="A127" s="1"/>
      <c r="B127" s="5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2.75" customHeight="1" x14ac:dyDescent="0.2">
      <c r="A128" s="1"/>
      <c r="B128" s="5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2.75" customHeight="1" x14ac:dyDescent="0.2">
      <c r="A129" s="1"/>
      <c r="B129" s="5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2.75" customHeight="1" x14ac:dyDescent="0.2">
      <c r="A130" s="1"/>
      <c r="B130" s="5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2.75" customHeight="1" x14ac:dyDescent="0.2">
      <c r="A131" s="1"/>
      <c r="B131" s="5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2.75" customHeight="1" x14ac:dyDescent="0.2">
      <c r="A132" s="1"/>
      <c r="B132" s="5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2.75" customHeight="1" x14ac:dyDescent="0.2">
      <c r="A133" s="1"/>
      <c r="B133" s="5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2.75" customHeight="1" x14ac:dyDescent="0.2">
      <c r="A134" s="1"/>
      <c r="B134" s="5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2.75" customHeight="1" x14ac:dyDescent="0.2">
      <c r="A135" s="1"/>
      <c r="B135" s="5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2.75" customHeight="1" x14ac:dyDescent="0.2">
      <c r="A136" s="1"/>
      <c r="B136" s="5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2.75" customHeight="1" x14ac:dyDescent="0.2">
      <c r="A137" s="1"/>
      <c r="B137" s="5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 x14ac:dyDescent="0.2">
      <c r="A138" s="1"/>
      <c r="B138" s="5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2.75" customHeight="1" x14ac:dyDescent="0.2">
      <c r="A139" s="1"/>
      <c r="B139" s="5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2.75" customHeight="1" x14ac:dyDescent="0.2">
      <c r="A140" s="1"/>
      <c r="B140" s="5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2.75" customHeight="1" x14ac:dyDescent="0.2">
      <c r="A141" s="1"/>
      <c r="B141" s="5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2.75" customHeight="1" x14ac:dyDescent="0.2">
      <c r="A142" s="1"/>
      <c r="B142" s="5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2.75" customHeight="1" x14ac:dyDescent="0.2">
      <c r="A143" s="1"/>
      <c r="B143" s="5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2.75" customHeight="1" x14ac:dyDescent="0.2">
      <c r="A144" s="1"/>
      <c r="B144" s="5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2.75" customHeight="1" x14ac:dyDescent="0.2">
      <c r="A145" s="1"/>
      <c r="B145" s="5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2.75" customHeight="1" x14ac:dyDescent="0.2">
      <c r="A146" s="1"/>
      <c r="B146" s="5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2.75" customHeight="1" x14ac:dyDescent="0.2">
      <c r="A147" s="1"/>
      <c r="B147" s="5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2.75" customHeight="1" x14ac:dyDescent="0.2">
      <c r="A148" s="1"/>
      <c r="B148" s="5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2.75" customHeight="1" x14ac:dyDescent="0.2">
      <c r="A149" s="1"/>
      <c r="B149" s="5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2.75" customHeight="1" x14ac:dyDescent="0.2">
      <c r="A150" s="1"/>
      <c r="B150" s="5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2.75" customHeight="1" x14ac:dyDescent="0.2">
      <c r="A151" s="1"/>
      <c r="B151" s="5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2.75" customHeight="1" x14ac:dyDescent="0.2">
      <c r="A152" s="1"/>
      <c r="B152" s="5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2.75" customHeight="1" x14ac:dyDescent="0.2">
      <c r="A153" s="1"/>
      <c r="B153" s="5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2.75" customHeight="1" x14ac:dyDescent="0.2">
      <c r="A154" s="1"/>
      <c r="B154" s="5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2.75" customHeight="1" x14ac:dyDescent="0.2">
      <c r="A155" s="1"/>
      <c r="B155" s="5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 x14ac:dyDescent="0.2">
      <c r="A156" s="1"/>
      <c r="B156" s="5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2.75" customHeight="1" x14ac:dyDescent="0.2">
      <c r="A157" s="1"/>
      <c r="B157" s="5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2.75" customHeight="1" x14ac:dyDescent="0.2">
      <c r="A158" s="1"/>
      <c r="B158" s="5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2.75" customHeight="1" x14ac:dyDescent="0.2">
      <c r="A159" s="1"/>
      <c r="B159" s="5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2.75" customHeight="1" x14ac:dyDescent="0.2">
      <c r="A160" s="1"/>
      <c r="B160" s="5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2.75" customHeight="1" x14ac:dyDescent="0.2">
      <c r="A161" s="1"/>
      <c r="B161" s="5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2.75" customHeight="1" x14ac:dyDescent="0.2">
      <c r="A162" s="1"/>
      <c r="B162" s="5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2.75" customHeight="1" x14ac:dyDescent="0.2">
      <c r="A163" s="1"/>
      <c r="B163" s="5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2.75" customHeight="1" x14ac:dyDescent="0.2">
      <c r="A164" s="1"/>
      <c r="B164" s="5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2.75" customHeight="1" x14ac:dyDescent="0.2">
      <c r="A165" s="1"/>
      <c r="B165" s="5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2.75" customHeight="1" x14ac:dyDescent="0.2">
      <c r="A166" s="1"/>
      <c r="B166" s="5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2.75" customHeight="1" x14ac:dyDescent="0.2">
      <c r="A167" s="1"/>
      <c r="B167" s="5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2.75" customHeight="1" x14ac:dyDescent="0.2">
      <c r="A168" s="1"/>
      <c r="B168" s="5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2.75" customHeight="1" x14ac:dyDescent="0.2">
      <c r="A169" s="1"/>
      <c r="B169" s="5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2.75" customHeight="1" x14ac:dyDescent="0.2">
      <c r="A170" s="1"/>
      <c r="B170" s="5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2.75" customHeight="1" x14ac:dyDescent="0.2">
      <c r="A171" s="1"/>
      <c r="B171" s="5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2.75" customHeight="1" x14ac:dyDescent="0.2">
      <c r="A172" s="1"/>
      <c r="B172" s="5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2.75" customHeight="1" x14ac:dyDescent="0.2">
      <c r="A173" s="1"/>
      <c r="B173" s="5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 x14ac:dyDescent="0.2">
      <c r="A174" s="1"/>
      <c r="B174" s="5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2.75" customHeight="1" x14ac:dyDescent="0.2">
      <c r="A175" s="1"/>
      <c r="B175" s="5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2.75" customHeight="1" x14ac:dyDescent="0.2">
      <c r="A176" s="1"/>
      <c r="B176" s="5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2.75" customHeight="1" x14ac:dyDescent="0.2">
      <c r="A177" s="1"/>
      <c r="B177" s="5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2.75" customHeight="1" x14ac:dyDescent="0.2">
      <c r="A178" s="1"/>
      <c r="B178" s="5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2.75" customHeight="1" x14ac:dyDescent="0.2">
      <c r="A179" s="1"/>
      <c r="B179" s="5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2.75" customHeight="1" x14ac:dyDescent="0.2">
      <c r="A180" s="1"/>
      <c r="B180" s="5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2.75" customHeight="1" x14ac:dyDescent="0.2">
      <c r="A181" s="1"/>
      <c r="B181" s="5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2.75" customHeight="1" x14ac:dyDescent="0.2">
      <c r="A182" s="1"/>
      <c r="B182" s="5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2.75" customHeight="1" x14ac:dyDescent="0.2">
      <c r="A183" s="1"/>
      <c r="B183" s="5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2.75" customHeight="1" x14ac:dyDescent="0.2">
      <c r="A184" s="1"/>
      <c r="B184" s="5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2.75" customHeight="1" x14ac:dyDescent="0.2">
      <c r="A185" s="1"/>
      <c r="B185" s="5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2.75" customHeight="1" x14ac:dyDescent="0.2">
      <c r="A186" s="1"/>
      <c r="B186" s="5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2.75" customHeight="1" x14ac:dyDescent="0.2">
      <c r="A187" s="1"/>
      <c r="B187" s="5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2.75" customHeight="1" x14ac:dyDescent="0.2">
      <c r="A188" s="1"/>
      <c r="B188" s="5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2.75" customHeight="1" x14ac:dyDescent="0.2">
      <c r="A189" s="1"/>
      <c r="B189" s="5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2.75" customHeight="1" x14ac:dyDescent="0.2">
      <c r="A190" s="1"/>
      <c r="B190" s="5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2.75" customHeight="1" x14ac:dyDescent="0.2">
      <c r="A191" s="1"/>
      <c r="B191" s="5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2.75" customHeight="1" x14ac:dyDescent="0.2">
      <c r="A192" s="1"/>
      <c r="B192" s="5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2.75" customHeight="1" x14ac:dyDescent="0.2">
      <c r="A193" s="1"/>
      <c r="B193" s="5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2.75" customHeight="1" x14ac:dyDescent="0.2">
      <c r="A194" s="1"/>
      <c r="B194" s="5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2.75" customHeight="1" x14ac:dyDescent="0.2">
      <c r="A195" s="1"/>
      <c r="B195" s="5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2.75" customHeight="1" x14ac:dyDescent="0.2">
      <c r="A196" s="1"/>
      <c r="B196" s="5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2.75" customHeight="1" x14ac:dyDescent="0.2">
      <c r="A197" s="1"/>
      <c r="B197" s="5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2.75" customHeight="1" x14ac:dyDescent="0.2">
      <c r="A198" s="1"/>
      <c r="B198" s="5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2.75" customHeight="1" x14ac:dyDescent="0.2">
      <c r="A199" s="1"/>
      <c r="B199" s="5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2.75" customHeight="1" x14ac:dyDescent="0.2">
      <c r="A200" s="1"/>
      <c r="B200" s="5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2.75" customHeight="1" x14ac:dyDescent="0.2">
      <c r="A201" s="1"/>
      <c r="B201" s="5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2.75" customHeight="1" x14ac:dyDescent="0.2">
      <c r="A202" s="1"/>
      <c r="B202" s="5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2.75" customHeight="1" x14ac:dyDescent="0.2">
      <c r="A203" s="1"/>
      <c r="B203" s="5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2.75" customHeight="1" x14ac:dyDescent="0.2">
      <c r="A204" s="1"/>
      <c r="B204" s="5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2.75" customHeight="1" x14ac:dyDescent="0.2">
      <c r="A205" s="1"/>
      <c r="B205" s="5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2.75" customHeight="1" x14ac:dyDescent="0.2">
      <c r="A206" s="1"/>
      <c r="B206" s="5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2.75" customHeight="1" x14ac:dyDescent="0.2">
      <c r="A207" s="1"/>
      <c r="B207" s="5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2.75" customHeight="1" x14ac:dyDescent="0.2">
      <c r="A208" s="1"/>
      <c r="B208" s="5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2.75" customHeight="1" x14ac:dyDescent="0.2">
      <c r="A209" s="1"/>
      <c r="B209" s="5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2.75" customHeight="1" x14ac:dyDescent="0.2">
      <c r="A210" s="1"/>
      <c r="B210" s="5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2.75" customHeight="1" x14ac:dyDescent="0.2">
      <c r="A211" s="1"/>
      <c r="B211" s="5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2.75" customHeight="1" x14ac:dyDescent="0.2">
      <c r="A212" s="1"/>
      <c r="B212" s="5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2.75" customHeight="1" x14ac:dyDescent="0.2">
      <c r="A213" s="1"/>
      <c r="B213" s="5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2.75" customHeight="1" x14ac:dyDescent="0.2">
      <c r="A214" s="1"/>
      <c r="B214" s="5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2.75" customHeight="1" x14ac:dyDescent="0.2">
      <c r="A215" s="1"/>
      <c r="B215" s="5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2.75" customHeight="1" x14ac:dyDescent="0.2">
      <c r="A216" s="1"/>
      <c r="B216" s="5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2.75" customHeight="1" x14ac:dyDescent="0.2">
      <c r="A217" s="1"/>
      <c r="B217" s="5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2.75" customHeight="1" x14ac:dyDescent="0.2">
      <c r="A218" s="1"/>
      <c r="B218" s="5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2.75" customHeight="1" x14ac:dyDescent="0.2">
      <c r="A219" s="1"/>
      <c r="B219" s="5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2.75" customHeight="1" x14ac:dyDescent="0.2">
      <c r="A220" s="1"/>
      <c r="B220" s="5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2.75" customHeight="1" x14ac:dyDescent="0.2">
      <c r="A221" s="1"/>
      <c r="B221" s="5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2.75" customHeight="1" x14ac:dyDescent="0.2">
      <c r="A222" s="1"/>
      <c r="B222" s="5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2.75" customHeight="1" x14ac:dyDescent="0.2">
      <c r="A223" s="55"/>
      <c r="B223" s="5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2.75" customHeight="1" x14ac:dyDescent="0.2">
      <c r="A224" s="55"/>
      <c r="B224" s="5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2.75" customHeight="1" x14ac:dyDescent="0.2">
      <c r="A225" s="55"/>
      <c r="B225" s="5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2.75" customHeight="1" x14ac:dyDescent="0.2">
      <c r="A226" s="55"/>
      <c r="B226" s="5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2.75" customHeight="1" x14ac:dyDescent="0.2">
      <c r="A227" s="55"/>
      <c r="B227" s="5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2.75" customHeight="1" x14ac:dyDescent="0.2">
      <c r="A228" s="55"/>
      <c r="B228" s="5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2.75" customHeight="1" x14ac:dyDescent="0.2">
      <c r="A229" s="55"/>
      <c r="B229" s="5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2.75" customHeight="1" x14ac:dyDescent="0.2">
      <c r="A230" s="55"/>
      <c r="B230" s="5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2.75" customHeight="1" x14ac:dyDescent="0.2">
      <c r="A231" s="55"/>
      <c r="B231" s="5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.75" customHeight="1" x14ac:dyDescent="0.2">
      <c r="B232" s="56"/>
    </row>
    <row r="233" spans="1:13" ht="15.75" customHeight="1" x14ac:dyDescent="0.2">
      <c r="B233" s="56"/>
    </row>
    <row r="234" spans="1:13" ht="15.75" customHeight="1" x14ac:dyDescent="0.2">
      <c r="B234" s="56"/>
    </row>
    <row r="235" spans="1:13" ht="15.75" customHeight="1" x14ac:dyDescent="0.2">
      <c r="B235" s="56"/>
    </row>
    <row r="236" spans="1:13" ht="15.75" customHeight="1" x14ac:dyDescent="0.2">
      <c r="B236" s="56"/>
    </row>
    <row r="237" spans="1:13" ht="15.75" customHeight="1" x14ac:dyDescent="0.2">
      <c r="B237" s="56"/>
    </row>
    <row r="238" spans="1:13" ht="15.75" customHeight="1" x14ac:dyDescent="0.2">
      <c r="B238" s="56"/>
    </row>
    <row r="239" spans="1:13" ht="15.75" customHeight="1" x14ac:dyDescent="0.2">
      <c r="B239" s="56"/>
    </row>
    <row r="240" spans="1:13" ht="15.75" customHeight="1" x14ac:dyDescent="0.2">
      <c r="B240" s="56"/>
    </row>
    <row r="241" spans="2:2" ht="15.75" customHeight="1" x14ac:dyDescent="0.2">
      <c r="B241" s="56"/>
    </row>
    <row r="242" spans="2:2" ht="15.75" customHeight="1" x14ac:dyDescent="0.2">
      <c r="B242" s="56"/>
    </row>
    <row r="243" spans="2:2" ht="15.75" customHeight="1" x14ac:dyDescent="0.2">
      <c r="B243" s="56"/>
    </row>
    <row r="244" spans="2:2" ht="15.75" customHeight="1" x14ac:dyDescent="0.2">
      <c r="B244" s="56"/>
    </row>
    <row r="245" spans="2:2" ht="15.75" customHeight="1" x14ac:dyDescent="0.2">
      <c r="B245" s="56"/>
    </row>
    <row r="246" spans="2:2" ht="15.75" customHeight="1" x14ac:dyDescent="0.2">
      <c r="B246" s="56"/>
    </row>
    <row r="247" spans="2:2" ht="15.75" customHeight="1" x14ac:dyDescent="0.2">
      <c r="B247" s="56"/>
    </row>
    <row r="248" spans="2:2" ht="15.75" customHeight="1" x14ac:dyDescent="0.2">
      <c r="B248" s="56"/>
    </row>
    <row r="249" spans="2:2" ht="15.75" customHeight="1" x14ac:dyDescent="0.2">
      <c r="B249" s="56"/>
    </row>
    <row r="250" spans="2:2" ht="15.75" customHeight="1" x14ac:dyDescent="0.2">
      <c r="B250" s="56"/>
    </row>
    <row r="251" spans="2:2" ht="15.75" customHeight="1" x14ac:dyDescent="0.2">
      <c r="B251" s="56"/>
    </row>
    <row r="252" spans="2:2" ht="15.75" customHeight="1" x14ac:dyDescent="0.2">
      <c r="B252" s="56"/>
    </row>
    <row r="253" spans="2:2" ht="15.75" customHeight="1" x14ac:dyDescent="0.2">
      <c r="B253" s="56"/>
    </row>
    <row r="254" spans="2:2" ht="15.75" customHeight="1" x14ac:dyDescent="0.2">
      <c r="B254" s="56"/>
    </row>
    <row r="255" spans="2:2" ht="15.75" customHeight="1" x14ac:dyDescent="0.2">
      <c r="B255" s="56"/>
    </row>
    <row r="256" spans="2:2" ht="15.75" customHeight="1" x14ac:dyDescent="0.2">
      <c r="B256" s="56"/>
    </row>
    <row r="257" spans="2:2" ht="15.75" customHeight="1" x14ac:dyDescent="0.2">
      <c r="B257" s="56"/>
    </row>
    <row r="258" spans="2:2" ht="15.75" customHeight="1" x14ac:dyDescent="0.2">
      <c r="B258" s="56"/>
    </row>
    <row r="259" spans="2:2" ht="15.75" customHeight="1" x14ac:dyDescent="0.2">
      <c r="B259" s="56"/>
    </row>
    <row r="260" spans="2:2" ht="15.75" customHeight="1" x14ac:dyDescent="0.2">
      <c r="B260" s="56"/>
    </row>
    <row r="261" spans="2:2" ht="15.75" customHeight="1" x14ac:dyDescent="0.2">
      <c r="B261" s="56"/>
    </row>
    <row r="262" spans="2:2" ht="15.75" customHeight="1" x14ac:dyDescent="0.2">
      <c r="B262" s="56"/>
    </row>
    <row r="263" spans="2:2" ht="15.75" customHeight="1" x14ac:dyDescent="0.2">
      <c r="B263" s="56"/>
    </row>
    <row r="264" spans="2:2" ht="15.75" customHeight="1" x14ac:dyDescent="0.2">
      <c r="B264" s="56"/>
    </row>
    <row r="265" spans="2:2" ht="15.75" customHeight="1" x14ac:dyDescent="0.2">
      <c r="B265" s="56"/>
    </row>
    <row r="266" spans="2:2" ht="15.75" customHeight="1" x14ac:dyDescent="0.2">
      <c r="B266" s="56"/>
    </row>
    <row r="267" spans="2:2" ht="15.75" customHeight="1" x14ac:dyDescent="0.2">
      <c r="B267" s="56"/>
    </row>
    <row r="268" spans="2:2" ht="15.75" customHeight="1" x14ac:dyDescent="0.2">
      <c r="B268" s="56"/>
    </row>
    <row r="269" spans="2:2" ht="15.75" customHeight="1" x14ac:dyDescent="0.2">
      <c r="B269" s="56"/>
    </row>
    <row r="270" spans="2:2" ht="15.75" customHeight="1" x14ac:dyDescent="0.2">
      <c r="B270" s="56"/>
    </row>
    <row r="271" spans="2:2" ht="15.75" customHeight="1" x14ac:dyDescent="0.2">
      <c r="B271" s="56"/>
    </row>
    <row r="272" spans="2:2" ht="15.75" customHeight="1" x14ac:dyDescent="0.2">
      <c r="B272" s="56"/>
    </row>
    <row r="273" spans="2:2" ht="15.75" customHeight="1" x14ac:dyDescent="0.2">
      <c r="B273" s="56"/>
    </row>
    <row r="274" spans="2:2" ht="15.75" customHeight="1" x14ac:dyDescent="0.2">
      <c r="B274" s="56"/>
    </row>
    <row r="275" spans="2:2" ht="15.75" customHeight="1" x14ac:dyDescent="0.2">
      <c r="B275" s="56"/>
    </row>
    <row r="276" spans="2:2" ht="15.75" customHeight="1" x14ac:dyDescent="0.2">
      <c r="B276" s="56"/>
    </row>
    <row r="277" spans="2:2" ht="15.75" customHeight="1" x14ac:dyDescent="0.2">
      <c r="B277" s="56"/>
    </row>
    <row r="278" spans="2:2" ht="15.75" customHeight="1" x14ac:dyDescent="0.2">
      <c r="B278" s="56"/>
    </row>
    <row r="279" spans="2:2" ht="15.75" customHeight="1" x14ac:dyDescent="0.2">
      <c r="B279" s="56"/>
    </row>
    <row r="280" spans="2:2" ht="15.75" customHeight="1" x14ac:dyDescent="0.2">
      <c r="B280" s="56"/>
    </row>
    <row r="281" spans="2:2" ht="15.75" customHeight="1" x14ac:dyDescent="0.2">
      <c r="B281" s="56"/>
    </row>
    <row r="282" spans="2:2" ht="15.75" customHeight="1" x14ac:dyDescent="0.2">
      <c r="B282" s="56"/>
    </row>
    <row r="283" spans="2:2" ht="15.75" customHeight="1" x14ac:dyDescent="0.2">
      <c r="B283" s="56"/>
    </row>
    <row r="284" spans="2:2" ht="15.75" customHeight="1" x14ac:dyDescent="0.2">
      <c r="B284" s="56"/>
    </row>
    <row r="285" spans="2:2" ht="15.75" customHeight="1" x14ac:dyDescent="0.2">
      <c r="B285" s="56"/>
    </row>
    <row r="286" spans="2:2" ht="15.75" customHeight="1" x14ac:dyDescent="0.2">
      <c r="B286" s="56"/>
    </row>
    <row r="287" spans="2:2" ht="15.75" customHeight="1" x14ac:dyDescent="0.2">
      <c r="B287" s="56"/>
    </row>
    <row r="288" spans="2:2" ht="15.75" customHeight="1" x14ac:dyDescent="0.2">
      <c r="B288" s="56"/>
    </row>
    <row r="289" spans="2:2" ht="15.75" customHeight="1" x14ac:dyDescent="0.2">
      <c r="B289" s="56"/>
    </row>
    <row r="290" spans="2:2" ht="15.75" customHeight="1" x14ac:dyDescent="0.2">
      <c r="B290" s="56"/>
    </row>
    <row r="291" spans="2:2" ht="15.75" customHeight="1" x14ac:dyDescent="0.2">
      <c r="B291" s="56"/>
    </row>
    <row r="292" spans="2:2" ht="15.75" customHeight="1" x14ac:dyDescent="0.2">
      <c r="B292" s="56"/>
    </row>
    <row r="293" spans="2:2" ht="15.75" customHeight="1" x14ac:dyDescent="0.2">
      <c r="B293" s="56"/>
    </row>
    <row r="294" spans="2:2" ht="15.75" customHeight="1" x14ac:dyDescent="0.2">
      <c r="B294" s="56"/>
    </row>
    <row r="295" spans="2:2" ht="15.75" customHeight="1" x14ac:dyDescent="0.2">
      <c r="B295" s="56"/>
    </row>
    <row r="296" spans="2:2" ht="15.75" customHeight="1" x14ac:dyDescent="0.2">
      <c r="B296" s="56"/>
    </row>
    <row r="297" spans="2:2" ht="15.75" customHeight="1" x14ac:dyDescent="0.2">
      <c r="B297" s="56"/>
    </row>
    <row r="298" spans="2:2" ht="15.75" customHeight="1" x14ac:dyDescent="0.2">
      <c r="B298" s="56"/>
    </row>
    <row r="299" spans="2:2" ht="15.75" customHeight="1" x14ac:dyDescent="0.2">
      <c r="B299" s="56"/>
    </row>
    <row r="300" spans="2:2" ht="15.75" customHeight="1" x14ac:dyDescent="0.2">
      <c r="B300" s="56"/>
    </row>
    <row r="301" spans="2:2" ht="15.75" customHeight="1" x14ac:dyDescent="0.2">
      <c r="B301" s="56"/>
    </row>
    <row r="302" spans="2:2" ht="15.75" customHeight="1" x14ac:dyDescent="0.2">
      <c r="B302" s="56"/>
    </row>
    <row r="303" spans="2:2" ht="15.75" customHeight="1" x14ac:dyDescent="0.2">
      <c r="B303" s="56"/>
    </row>
    <row r="304" spans="2:2" ht="15.75" customHeight="1" x14ac:dyDescent="0.2">
      <c r="B304" s="56"/>
    </row>
    <row r="305" spans="2:2" ht="15.75" customHeight="1" x14ac:dyDescent="0.2">
      <c r="B305" s="56"/>
    </row>
    <row r="306" spans="2:2" ht="15.75" customHeight="1" x14ac:dyDescent="0.2">
      <c r="B306" s="56"/>
    </row>
    <row r="307" spans="2:2" ht="15.75" customHeight="1" x14ac:dyDescent="0.2">
      <c r="B307" s="56"/>
    </row>
    <row r="308" spans="2:2" ht="15.75" customHeight="1" x14ac:dyDescent="0.2">
      <c r="B308" s="56"/>
    </row>
    <row r="309" spans="2:2" ht="15.75" customHeight="1" x14ac:dyDescent="0.2">
      <c r="B309" s="56"/>
    </row>
    <row r="310" spans="2:2" ht="15.75" customHeight="1" x14ac:dyDescent="0.2">
      <c r="B310" s="56"/>
    </row>
    <row r="311" spans="2:2" ht="15.75" customHeight="1" x14ac:dyDescent="0.2">
      <c r="B311" s="56"/>
    </row>
    <row r="312" spans="2:2" ht="15.75" customHeight="1" x14ac:dyDescent="0.2">
      <c r="B312" s="56"/>
    </row>
    <row r="313" spans="2:2" ht="15.75" customHeight="1" x14ac:dyDescent="0.2">
      <c r="B313" s="56"/>
    </row>
    <row r="314" spans="2:2" ht="15.75" customHeight="1" x14ac:dyDescent="0.2">
      <c r="B314" s="56"/>
    </row>
    <row r="315" spans="2:2" ht="15.75" customHeight="1" x14ac:dyDescent="0.2">
      <c r="B315" s="56"/>
    </row>
    <row r="316" spans="2:2" ht="15.75" customHeight="1" x14ac:dyDescent="0.2">
      <c r="B316" s="56"/>
    </row>
    <row r="317" spans="2:2" ht="15.75" customHeight="1" x14ac:dyDescent="0.2">
      <c r="B317" s="56"/>
    </row>
    <row r="318" spans="2:2" ht="15.75" customHeight="1" x14ac:dyDescent="0.2">
      <c r="B318" s="56"/>
    </row>
    <row r="319" spans="2:2" ht="15.75" customHeight="1" x14ac:dyDescent="0.2">
      <c r="B319" s="56"/>
    </row>
    <row r="320" spans="2:2" ht="15.75" customHeight="1" x14ac:dyDescent="0.2">
      <c r="B320" s="56"/>
    </row>
    <row r="321" spans="2:2" ht="15.75" customHeight="1" x14ac:dyDescent="0.2">
      <c r="B321" s="56"/>
    </row>
    <row r="322" spans="2:2" ht="15.75" customHeight="1" x14ac:dyDescent="0.2">
      <c r="B322" s="56"/>
    </row>
    <row r="323" spans="2:2" ht="15.75" customHeight="1" x14ac:dyDescent="0.2">
      <c r="B323" s="56"/>
    </row>
    <row r="324" spans="2:2" ht="15.75" customHeight="1" x14ac:dyDescent="0.2">
      <c r="B324" s="56"/>
    </row>
    <row r="325" spans="2:2" ht="15.75" customHeight="1" x14ac:dyDescent="0.2">
      <c r="B325" s="56"/>
    </row>
    <row r="326" spans="2:2" ht="15.75" customHeight="1" x14ac:dyDescent="0.2">
      <c r="B326" s="56"/>
    </row>
    <row r="327" spans="2:2" ht="15.75" customHeight="1" x14ac:dyDescent="0.2">
      <c r="B327" s="56"/>
    </row>
    <row r="328" spans="2:2" ht="15.75" customHeight="1" x14ac:dyDescent="0.2">
      <c r="B328" s="56"/>
    </row>
    <row r="329" spans="2:2" ht="15.75" customHeight="1" x14ac:dyDescent="0.2">
      <c r="B329" s="56"/>
    </row>
    <row r="330" spans="2:2" ht="15.75" customHeight="1" x14ac:dyDescent="0.2">
      <c r="B330" s="56"/>
    </row>
    <row r="331" spans="2:2" ht="15.75" customHeight="1" x14ac:dyDescent="0.2">
      <c r="B331" s="56"/>
    </row>
    <row r="332" spans="2:2" ht="15.75" customHeight="1" x14ac:dyDescent="0.2">
      <c r="B332" s="56"/>
    </row>
    <row r="333" spans="2:2" ht="15.75" customHeight="1" x14ac:dyDescent="0.2">
      <c r="B333" s="56"/>
    </row>
    <row r="334" spans="2:2" ht="15.75" customHeight="1" x14ac:dyDescent="0.2">
      <c r="B334" s="56"/>
    </row>
    <row r="335" spans="2:2" ht="15.75" customHeight="1" x14ac:dyDescent="0.2">
      <c r="B335" s="56"/>
    </row>
    <row r="336" spans="2:2" ht="15.75" customHeight="1" x14ac:dyDescent="0.2">
      <c r="B336" s="56"/>
    </row>
    <row r="337" spans="2:2" ht="15.75" customHeight="1" x14ac:dyDescent="0.2">
      <c r="B337" s="56"/>
    </row>
    <row r="338" spans="2:2" ht="15.75" customHeight="1" x14ac:dyDescent="0.2">
      <c r="B338" s="56"/>
    </row>
    <row r="339" spans="2:2" ht="15.75" customHeight="1" x14ac:dyDescent="0.2">
      <c r="B339" s="56"/>
    </row>
    <row r="340" spans="2:2" ht="15.75" customHeight="1" x14ac:dyDescent="0.2">
      <c r="B340" s="56"/>
    </row>
    <row r="341" spans="2:2" ht="15.75" customHeight="1" x14ac:dyDescent="0.2">
      <c r="B341" s="56"/>
    </row>
    <row r="342" spans="2:2" ht="15.75" customHeight="1" x14ac:dyDescent="0.2">
      <c r="B342" s="56"/>
    </row>
    <row r="343" spans="2:2" ht="15.75" customHeight="1" x14ac:dyDescent="0.2">
      <c r="B343" s="56"/>
    </row>
    <row r="344" spans="2:2" ht="15.75" customHeight="1" x14ac:dyDescent="0.2">
      <c r="B344" s="56"/>
    </row>
    <row r="345" spans="2:2" ht="15.75" customHeight="1" x14ac:dyDescent="0.2">
      <c r="B345" s="56"/>
    </row>
    <row r="346" spans="2:2" ht="15.75" customHeight="1" x14ac:dyDescent="0.2">
      <c r="B346" s="56"/>
    </row>
    <row r="347" spans="2:2" ht="15.75" customHeight="1" x14ac:dyDescent="0.2">
      <c r="B347" s="56"/>
    </row>
    <row r="348" spans="2:2" ht="15.75" customHeight="1" x14ac:dyDescent="0.2">
      <c r="B348" s="56"/>
    </row>
    <row r="349" spans="2:2" ht="15.75" customHeight="1" x14ac:dyDescent="0.2">
      <c r="B349" s="56"/>
    </row>
    <row r="350" spans="2:2" ht="15.75" customHeight="1" x14ac:dyDescent="0.2">
      <c r="B350" s="56"/>
    </row>
    <row r="351" spans="2:2" ht="15.75" customHeight="1" x14ac:dyDescent="0.2">
      <c r="B351" s="56"/>
    </row>
    <row r="352" spans="2:2" ht="15.75" customHeight="1" x14ac:dyDescent="0.2">
      <c r="B352" s="56"/>
    </row>
    <row r="353" spans="2:2" ht="15.75" customHeight="1" x14ac:dyDescent="0.2">
      <c r="B353" s="56"/>
    </row>
    <row r="354" spans="2:2" ht="15.75" customHeight="1" x14ac:dyDescent="0.2">
      <c r="B354" s="56"/>
    </row>
    <row r="355" spans="2:2" ht="15.75" customHeight="1" x14ac:dyDescent="0.2">
      <c r="B355" s="56"/>
    </row>
    <row r="356" spans="2:2" ht="15.75" customHeight="1" x14ac:dyDescent="0.2">
      <c r="B356" s="56"/>
    </row>
    <row r="357" spans="2:2" ht="15.75" customHeight="1" x14ac:dyDescent="0.2">
      <c r="B357" s="56"/>
    </row>
    <row r="358" spans="2:2" ht="15.75" customHeight="1" x14ac:dyDescent="0.2">
      <c r="B358" s="56"/>
    </row>
    <row r="359" spans="2:2" ht="15.75" customHeight="1" x14ac:dyDescent="0.2">
      <c r="B359" s="56"/>
    </row>
    <row r="360" spans="2:2" ht="15.75" customHeight="1" x14ac:dyDescent="0.2">
      <c r="B360" s="56"/>
    </row>
    <row r="361" spans="2:2" ht="15.75" customHeight="1" x14ac:dyDescent="0.2">
      <c r="B361" s="56"/>
    </row>
    <row r="362" spans="2:2" ht="15.75" customHeight="1" x14ac:dyDescent="0.2">
      <c r="B362" s="56"/>
    </row>
    <row r="363" spans="2:2" ht="15.75" customHeight="1" x14ac:dyDescent="0.2">
      <c r="B363" s="56"/>
    </row>
    <row r="364" spans="2:2" ht="15.75" customHeight="1" x14ac:dyDescent="0.2">
      <c r="B364" s="56"/>
    </row>
    <row r="365" spans="2:2" ht="15.75" customHeight="1" x14ac:dyDescent="0.2">
      <c r="B365" s="56"/>
    </row>
    <row r="366" spans="2:2" ht="15.75" customHeight="1" x14ac:dyDescent="0.2">
      <c r="B366" s="56"/>
    </row>
    <row r="367" spans="2:2" ht="15.75" customHeight="1" x14ac:dyDescent="0.2">
      <c r="B367" s="56"/>
    </row>
    <row r="368" spans="2:2" ht="15.75" customHeight="1" x14ac:dyDescent="0.2">
      <c r="B368" s="56"/>
    </row>
    <row r="369" spans="2:2" ht="15.75" customHeight="1" x14ac:dyDescent="0.2">
      <c r="B369" s="56"/>
    </row>
    <row r="370" spans="2:2" ht="15.75" customHeight="1" x14ac:dyDescent="0.2">
      <c r="B370" s="56"/>
    </row>
    <row r="371" spans="2:2" ht="15.75" customHeight="1" x14ac:dyDescent="0.2">
      <c r="B371" s="56"/>
    </row>
    <row r="372" spans="2:2" ht="15.75" customHeight="1" x14ac:dyDescent="0.2">
      <c r="B372" s="56"/>
    </row>
    <row r="373" spans="2:2" ht="15.75" customHeight="1" x14ac:dyDescent="0.2">
      <c r="B373" s="56"/>
    </row>
    <row r="374" spans="2:2" ht="15.75" customHeight="1" x14ac:dyDescent="0.2">
      <c r="B374" s="56"/>
    </row>
    <row r="375" spans="2:2" ht="15.75" customHeight="1" x14ac:dyDescent="0.2">
      <c r="B375" s="56"/>
    </row>
    <row r="376" spans="2:2" ht="15.75" customHeight="1" x14ac:dyDescent="0.2">
      <c r="B376" s="56"/>
    </row>
    <row r="377" spans="2:2" ht="15.75" customHeight="1" x14ac:dyDescent="0.2">
      <c r="B377" s="56"/>
    </row>
    <row r="378" spans="2:2" ht="15.75" customHeight="1" x14ac:dyDescent="0.2">
      <c r="B378" s="56"/>
    </row>
    <row r="379" spans="2:2" ht="15.75" customHeight="1" x14ac:dyDescent="0.2">
      <c r="B379" s="56"/>
    </row>
    <row r="380" spans="2:2" ht="15.75" customHeight="1" x14ac:dyDescent="0.2">
      <c r="B380" s="56"/>
    </row>
    <row r="381" spans="2:2" ht="15.75" customHeight="1" x14ac:dyDescent="0.2">
      <c r="B381" s="56"/>
    </row>
    <row r="382" spans="2:2" ht="15.75" customHeight="1" x14ac:dyDescent="0.2">
      <c r="B382" s="56"/>
    </row>
    <row r="383" spans="2:2" ht="15.75" customHeight="1" x14ac:dyDescent="0.2">
      <c r="B383" s="56"/>
    </row>
    <row r="384" spans="2:2" ht="15.75" customHeight="1" x14ac:dyDescent="0.2">
      <c r="B384" s="56"/>
    </row>
    <row r="385" spans="2:2" ht="15.75" customHeight="1" x14ac:dyDescent="0.2">
      <c r="B385" s="56"/>
    </row>
    <row r="386" spans="2:2" ht="15.75" customHeight="1" x14ac:dyDescent="0.2">
      <c r="B386" s="56"/>
    </row>
    <row r="387" spans="2:2" ht="15.75" customHeight="1" x14ac:dyDescent="0.2">
      <c r="B387" s="56"/>
    </row>
    <row r="388" spans="2:2" ht="15.75" customHeight="1" x14ac:dyDescent="0.2">
      <c r="B388" s="56"/>
    </row>
    <row r="389" spans="2:2" ht="15.75" customHeight="1" x14ac:dyDescent="0.2">
      <c r="B389" s="56"/>
    </row>
    <row r="390" spans="2:2" ht="15.75" customHeight="1" x14ac:dyDescent="0.2">
      <c r="B390" s="56"/>
    </row>
    <row r="391" spans="2:2" ht="15.75" customHeight="1" x14ac:dyDescent="0.2">
      <c r="B391" s="56"/>
    </row>
    <row r="392" spans="2:2" ht="15.75" customHeight="1" x14ac:dyDescent="0.2">
      <c r="B392" s="56"/>
    </row>
    <row r="393" spans="2:2" ht="15.75" customHeight="1" x14ac:dyDescent="0.2">
      <c r="B393" s="56"/>
    </row>
    <row r="394" spans="2:2" ht="15.75" customHeight="1" x14ac:dyDescent="0.2">
      <c r="B394" s="56"/>
    </row>
    <row r="395" spans="2:2" ht="15.75" customHeight="1" x14ac:dyDescent="0.2">
      <c r="B395" s="56"/>
    </row>
    <row r="396" spans="2:2" ht="15.75" customHeight="1" x14ac:dyDescent="0.2">
      <c r="B396" s="56"/>
    </row>
    <row r="397" spans="2:2" ht="15.75" customHeight="1" x14ac:dyDescent="0.2">
      <c r="B397" s="56"/>
    </row>
    <row r="398" spans="2:2" ht="15.75" customHeight="1" x14ac:dyDescent="0.2">
      <c r="B398" s="56"/>
    </row>
    <row r="399" spans="2:2" ht="15.75" customHeight="1" x14ac:dyDescent="0.2">
      <c r="B399" s="56"/>
    </row>
    <row r="400" spans="2:2" ht="15.75" customHeight="1" x14ac:dyDescent="0.2">
      <c r="B400" s="56"/>
    </row>
    <row r="401" spans="2:2" ht="15.75" customHeight="1" x14ac:dyDescent="0.2">
      <c r="B401" s="56"/>
    </row>
    <row r="402" spans="2:2" ht="15.75" customHeight="1" x14ac:dyDescent="0.2">
      <c r="B402" s="56"/>
    </row>
    <row r="403" spans="2:2" ht="15.75" customHeight="1" x14ac:dyDescent="0.2">
      <c r="B403" s="56"/>
    </row>
    <row r="404" spans="2:2" ht="15.75" customHeight="1" x14ac:dyDescent="0.2">
      <c r="B404" s="56"/>
    </row>
    <row r="405" spans="2:2" ht="15.75" customHeight="1" x14ac:dyDescent="0.2">
      <c r="B405" s="56"/>
    </row>
    <row r="406" spans="2:2" ht="15.75" customHeight="1" x14ac:dyDescent="0.2">
      <c r="B406" s="56"/>
    </row>
    <row r="407" spans="2:2" ht="15.75" customHeight="1" x14ac:dyDescent="0.2">
      <c r="B407" s="56"/>
    </row>
    <row r="408" spans="2:2" ht="15.75" customHeight="1" x14ac:dyDescent="0.2">
      <c r="B408" s="56"/>
    </row>
    <row r="409" spans="2:2" ht="15.75" customHeight="1" x14ac:dyDescent="0.2">
      <c r="B409" s="56"/>
    </row>
    <row r="410" spans="2:2" ht="15.75" customHeight="1" x14ac:dyDescent="0.2">
      <c r="B410" s="56"/>
    </row>
    <row r="411" spans="2:2" ht="15.75" customHeight="1" x14ac:dyDescent="0.2">
      <c r="B411" s="56"/>
    </row>
    <row r="412" spans="2:2" ht="15.75" customHeight="1" x14ac:dyDescent="0.2">
      <c r="B412" s="56"/>
    </row>
    <row r="413" spans="2:2" ht="15.75" customHeight="1" x14ac:dyDescent="0.2">
      <c r="B413" s="56"/>
    </row>
    <row r="414" spans="2:2" ht="15.75" customHeight="1" x14ac:dyDescent="0.2">
      <c r="B414" s="56"/>
    </row>
    <row r="415" spans="2:2" ht="15.75" customHeight="1" x14ac:dyDescent="0.2">
      <c r="B415" s="56"/>
    </row>
    <row r="416" spans="2:2" ht="15.75" customHeight="1" x14ac:dyDescent="0.2">
      <c r="B416" s="56"/>
    </row>
    <row r="417" spans="2:2" ht="15.75" customHeight="1" x14ac:dyDescent="0.2">
      <c r="B417" s="56"/>
    </row>
    <row r="418" spans="2:2" ht="15.75" customHeight="1" x14ac:dyDescent="0.2">
      <c r="B418" s="56"/>
    </row>
    <row r="419" spans="2:2" ht="15.75" customHeight="1" x14ac:dyDescent="0.2">
      <c r="B419" s="56"/>
    </row>
    <row r="420" spans="2:2" ht="15.75" customHeight="1" x14ac:dyDescent="0.2">
      <c r="B420" s="56"/>
    </row>
    <row r="421" spans="2:2" ht="15.75" customHeight="1" x14ac:dyDescent="0.2">
      <c r="B421" s="56"/>
    </row>
    <row r="422" spans="2:2" ht="15.75" customHeight="1" x14ac:dyDescent="0.2">
      <c r="B422" s="56"/>
    </row>
    <row r="423" spans="2:2" ht="15.75" customHeight="1" x14ac:dyDescent="0.2">
      <c r="B423" s="56"/>
    </row>
    <row r="424" spans="2:2" ht="15.75" customHeight="1" x14ac:dyDescent="0.2">
      <c r="B424" s="56"/>
    </row>
    <row r="425" spans="2:2" ht="15.75" customHeight="1" x14ac:dyDescent="0.2">
      <c r="B425" s="56"/>
    </row>
    <row r="426" spans="2:2" ht="15.75" customHeight="1" x14ac:dyDescent="0.2">
      <c r="B426" s="56"/>
    </row>
    <row r="427" spans="2:2" ht="15.75" customHeight="1" x14ac:dyDescent="0.2">
      <c r="B427" s="56"/>
    </row>
    <row r="428" spans="2:2" ht="15.75" customHeight="1" x14ac:dyDescent="0.2">
      <c r="B428" s="56"/>
    </row>
    <row r="429" spans="2:2" ht="15.75" customHeight="1" x14ac:dyDescent="0.2">
      <c r="B429" s="56"/>
    </row>
    <row r="430" spans="2:2" ht="15.75" customHeight="1" x14ac:dyDescent="0.2">
      <c r="B430" s="56"/>
    </row>
    <row r="431" spans="2:2" ht="15.75" customHeight="1" x14ac:dyDescent="0.2">
      <c r="B431" s="56"/>
    </row>
    <row r="432" spans="2:2" ht="15.75" customHeight="1" x14ac:dyDescent="0.2">
      <c r="B432" s="56"/>
    </row>
    <row r="433" spans="2:2" ht="15.75" customHeight="1" x14ac:dyDescent="0.2">
      <c r="B433" s="56"/>
    </row>
    <row r="434" spans="2:2" ht="15.75" customHeight="1" x14ac:dyDescent="0.2">
      <c r="B434" s="56"/>
    </row>
    <row r="435" spans="2:2" ht="15.75" customHeight="1" x14ac:dyDescent="0.2">
      <c r="B435" s="56"/>
    </row>
    <row r="436" spans="2:2" ht="15.75" customHeight="1" x14ac:dyDescent="0.2">
      <c r="B436" s="56"/>
    </row>
    <row r="437" spans="2:2" ht="15.75" customHeight="1" x14ac:dyDescent="0.2">
      <c r="B437" s="56"/>
    </row>
    <row r="438" spans="2:2" ht="15.75" customHeight="1" x14ac:dyDescent="0.2">
      <c r="B438" s="56"/>
    </row>
    <row r="439" spans="2:2" ht="15.75" customHeight="1" x14ac:dyDescent="0.2">
      <c r="B439" s="56"/>
    </row>
    <row r="440" spans="2:2" ht="15.75" customHeight="1" x14ac:dyDescent="0.2">
      <c r="B440" s="56"/>
    </row>
    <row r="441" spans="2:2" ht="15.75" customHeight="1" x14ac:dyDescent="0.2">
      <c r="B441" s="56"/>
    </row>
    <row r="442" spans="2:2" ht="15.75" customHeight="1" x14ac:dyDescent="0.2">
      <c r="B442" s="56"/>
    </row>
    <row r="443" spans="2:2" ht="15.75" customHeight="1" x14ac:dyDescent="0.2">
      <c r="B443" s="56"/>
    </row>
    <row r="444" spans="2:2" ht="15.75" customHeight="1" x14ac:dyDescent="0.2">
      <c r="B444" s="56"/>
    </row>
    <row r="445" spans="2:2" ht="15.75" customHeight="1" x14ac:dyDescent="0.2">
      <c r="B445" s="56"/>
    </row>
    <row r="446" spans="2:2" ht="15.75" customHeight="1" x14ac:dyDescent="0.2">
      <c r="B446" s="56"/>
    </row>
    <row r="447" spans="2:2" ht="15.75" customHeight="1" x14ac:dyDescent="0.2">
      <c r="B447" s="56"/>
    </row>
    <row r="448" spans="2:2" ht="15.75" customHeight="1" x14ac:dyDescent="0.2">
      <c r="B448" s="56"/>
    </row>
    <row r="449" spans="2:2" ht="15.75" customHeight="1" x14ac:dyDescent="0.2">
      <c r="B449" s="56"/>
    </row>
    <row r="450" spans="2:2" ht="15.75" customHeight="1" x14ac:dyDescent="0.2">
      <c r="B450" s="56"/>
    </row>
    <row r="451" spans="2:2" ht="15.75" customHeight="1" x14ac:dyDescent="0.2">
      <c r="B451" s="56"/>
    </row>
    <row r="452" spans="2:2" ht="15.75" customHeight="1" x14ac:dyDescent="0.2">
      <c r="B452" s="56"/>
    </row>
    <row r="453" spans="2:2" ht="15.75" customHeight="1" x14ac:dyDescent="0.2">
      <c r="B453" s="56"/>
    </row>
    <row r="454" spans="2:2" ht="15.75" customHeight="1" x14ac:dyDescent="0.2">
      <c r="B454" s="56"/>
    </row>
    <row r="455" spans="2:2" ht="15.75" customHeight="1" x14ac:dyDescent="0.2">
      <c r="B455" s="56"/>
    </row>
    <row r="456" spans="2:2" ht="15.75" customHeight="1" x14ac:dyDescent="0.2">
      <c r="B456" s="56"/>
    </row>
    <row r="457" spans="2:2" ht="15.75" customHeight="1" x14ac:dyDescent="0.2">
      <c r="B457" s="56"/>
    </row>
    <row r="458" spans="2:2" ht="15.75" customHeight="1" x14ac:dyDescent="0.2">
      <c r="B458" s="56"/>
    </row>
    <row r="459" spans="2:2" ht="15.75" customHeight="1" x14ac:dyDescent="0.2">
      <c r="B459" s="56"/>
    </row>
    <row r="460" spans="2:2" ht="15.75" customHeight="1" x14ac:dyDescent="0.2">
      <c r="B460" s="56"/>
    </row>
    <row r="461" spans="2:2" ht="15.75" customHeight="1" x14ac:dyDescent="0.2">
      <c r="B461" s="56"/>
    </row>
    <row r="462" spans="2:2" ht="15.75" customHeight="1" x14ac:dyDescent="0.2">
      <c r="B462" s="56"/>
    </row>
    <row r="463" spans="2:2" ht="15.75" customHeight="1" x14ac:dyDescent="0.2">
      <c r="B463" s="56"/>
    </row>
    <row r="464" spans="2:2" ht="15.75" customHeight="1" x14ac:dyDescent="0.2">
      <c r="B464" s="56"/>
    </row>
    <row r="465" spans="2:2" ht="15.75" customHeight="1" x14ac:dyDescent="0.2">
      <c r="B465" s="56"/>
    </row>
    <row r="466" spans="2:2" ht="15.75" customHeight="1" x14ac:dyDescent="0.2">
      <c r="B466" s="56"/>
    </row>
    <row r="467" spans="2:2" ht="15.75" customHeight="1" x14ac:dyDescent="0.2">
      <c r="B467" s="56"/>
    </row>
    <row r="468" spans="2:2" ht="15.75" customHeight="1" x14ac:dyDescent="0.2">
      <c r="B468" s="56"/>
    </row>
    <row r="469" spans="2:2" ht="15.75" customHeight="1" x14ac:dyDescent="0.2">
      <c r="B469" s="56"/>
    </row>
    <row r="470" spans="2:2" ht="15.75" customHeight="1" x14ac:dyDescent="0.2">
      <c r="B470" s="56"/>
    </row>
    <row r="471" spans="2:2" ht="15.75" customHeight="1" x14ac:dyDescent="0.2">
      <c r="B471" s="56"/>
    </row>
    <row r="472" spans="2:2" ht="15.75" customHeight="1" x14ac:dyDescent="0.2">
      <c r="B472" s="56"/>
    </row>
    <row r="473" spans="2:2" ht="15.75" customHeight="1" x14ac:dyDescent="0.2">
      <c r="B473" s="56"/>
    </row>
    <row r="474" spans="2:2" ht="15.75" customHeight="1" x14ac:dyDescent="0.2">
      <c r="B474" s="56"/>
    </row>
    <row r="475" spans="2:2" ht="15.75" customHeight="1" x14ac:dyDescent="0.2">
      <c r="B475" s="56"/>
    </row>
    <row r="476" spans="2:2" ht="15.75" customHeight="1" x14ac:dyDescent="0.2">
      <c r="B476" s="56"/>
    </row>
    <row r="477" spans="2:2" ht="15.75" customHeight="1" x14ac:dyDescent="0.2">
      <c r="B477" s="56"/>
    </row>
    <row r="478" spans="2:2" ht="15.75" customHeight="1" x14ac:dyDescent="0.2">
      <c r="B478" s="56"/>
    </row>
    <row r="479" spans="2:2" ht="15.75" customHeight="1" x14ac:dyDescent="0.2">
      <c r="B479" s="56"/>
    </row>
    <row r="480" spans="2:2" ht="15.75" customHeight="1" x14ac:dyDescent="0.2">
      <c r="B480" s="56"/>
    </row>
    <row r="481" spans="2:2" ht="15.75" customHeight="1" x14ac:dyDescent="0.2">
      <c r="B481" s="56"/>
    </row>
    <row r="482" spans="2:2" ht="15.75" customHeight="1" x14ac:dyDescent="0.2">
      <c r="B482" s="56"/>
    </row>
    <row r="483" spans="2:2" ht="15.75" customHeight="1" x14ac:dyDescent="0.2">
      <c r="B483" s="56"/>
    </row>
    <row r="484" spans="2:2" ht="15.75" customHeight="1" x14ac:dyDescent="0.2">
      <c r="B484" s="56"/>
    </row>
    <row r="485" spans="2:2" ht="15.75" customHeight="1" x14ac:dyDescent="0.2">
      <c r="B485" s="56"/>
    </row>
    <row r="486" spans="2:2" ht="15.75" customHeight="1" x14ac:dyDescent="0.2">
      <c r="B486" s="56"/>
    </row>
    <row r="487" spans="2:2" ht="15.75" customHeight="1" x14ac:dyDescent="0.2">
      <c r="B487" s="56"/>
    </row>
    <row r="488" spans="2:2" ht="15.75" customHeight="1" x14ac:dyDescent="0.2">
      <c r="B488" s="56"/>
    </row>
    <row r="489" spans="2:2" ht="15.75" customHeight="1" x14ac:dyDescent="0.2">
      <c r="B489" s="56"/>
    </row>
    <row r="490" spans="2:2" ht="15.75" customHeight="1" x14ac:dyDescent="0.2">
      <c r="B490" s="56"/>
    </row>
    <row r="491" spans="2:2" ht="15.75" customHeight="1" x14ac:dyDescent="0.2">
      <c r="B491" s="56"/>
    </row>
    <row r="492" spans="2:2" ht="15.75" customHeight="1" x14ac:dyDescent="0.2">
      <c r="B492" s="56"/>
    </row>
    <row r="493" spans="2:2" ht="15.75" customHeight="1" x14ac:dyDescent="0.2">
      <c r="B493" s="56"/>
    </row>
    <row r="494" spans="2:2" ht="15.75" customHeight="1" x14ac:dyDescent="0.2">
      <c r="B494" s="56"/>
    </row>
    <row r="495" spans="2:2" ht="15.75" customHeight="1" x14ac:dyDescent="0.2">
      <c r="B495" s="56"/>
    </row>
    <row r="496" spans="2:2" ht="15.75" customHeight="1" x14ac:dyDescent="0.2">
      <c r="B496" s="56"/>
    </row>
    <row r="497" spans="2:2" ht="15.75" customHeight="1" x14ac:dyDescent="0.2">
      <c r="B497" s="56"/>
    </row>
    <row r="498" spans="2:2" ht="15.75" customHeight="1" x14ac:dyDescent="0.2">
      <c r="B498" s="56"/>
    </row>
    <row r="499" spans="2:2" ht="15.75" customHeight="1" x14ac:dyDescent="0.2">
      <c r="B499" s="56"/>
    </row>
    <row r="500" spans="2:2" ht="15.75" customHeight="1" x14ac:dyDescent="0.2">
      <c r="B500" s="56"/>
    </row>
    <row r="501" spans="2:2" ht="15.75" customHeight="1" x14ac:dyDescent="0.2">
      <c r="B501" s="56"/>
    </row>
    <row r="502" spans="2:2" ht="15.75" customHeight="1" x14ac:dyDescent="0.2">
      <c r="B502" s="56"/>
    </row>
    <row r="503" spans="2:2" ht="15.75" customHeight="1" x14ac:dyDescent="0.2">
      <c r="B503" s="56"/>
    </row>
    <row r="504" spans="2:2" ht="15.75" customHeight="1" x14ac:dyDescent="0.2">
      <c r="B504" s="56"/>
    </row>
    <row r="505" spans="2:2" ht="15.75" customHeight="1" x14ac:dyDescent="0.2">
      <c r="B505" s="56"/>
    </row>
    <row r="506" spans="2:2" ht="15.75" customHeight="1" x14ac:dyDescent="0.2">
      <c r="B506" s="56"/>
    </row>
    <row r="507" spans="2:2" ht="15.75" customHeight="1" x14ac:dyDescent="0.2">
      <c r="B507" s="56"/>
    </row>
    <row r="508" spans="2:2" ht="15.75" customHeight="1" x14ac:dyDescent="0.2">
      <c r="B508" s="56"/>
    </row>
    <row r="509" spans="2:2" ht="15.75" customHeight="1" x14ac:dyDescent="0.2">
      <c r="B509" s="56"/>
    </row>
    <row r="510" spans="2:2" ht="15.75" customHeight="1" x14ac:dyDescent="0.2">
      <c r="B510" s="56"/>
    </row>
    <row r="511" spans="2:2" ht="15.75" customHeight="1" x14ac:dyDescent="0.2">
      <c r="B511" s="56"/>
    </row>
    <row r="512" spans="2:2" ht="15.75" customHeight="1" x14ac:dyDescent="0.2">
      <c r="B512" s="56"/>
    </row>
    <row r="513" spans="2:2" ht="15.75" customHeight="1" x14ac:dyDescent="0.2">
      <c r="B513" s="56"/>
    </row>
    <row r="514" spans="2:2" ht="15.75" customHeight="1" x14ac:dyDescent="0.2">
      <c r="B514" s="56"/>
    </row>
    <row r="515" spans="2:2" ht="15.75" customHeight="1" x14ac:dyDescent="0.2">
      <c r="B515" s="56"/>
    </row>
    <row r="516" spans="2:2" ht="15.75" customHeight="1" x14ac:dyDescent="0.2">
      <c r="B516" s="56"/>
    </row>
    <row r="517" spans="2:2" ht="15.75" customHeight="1" x14ac:dyDescent="0.2">
      <c r="B517" s="56"/>
    </row>
    <row r="518" spans="2:2" ht="15.75" customHeight="1" x14ac:dyDescent="0.2">
      <c r="B518" s="56"/>
    </row>
    <row r="519" spans="2:2" ht="15.75" customHeight="1" x14ac:dyDescent="0.2">
      <c r="B519" s="56"/>
    </row>
    <row r="520" spans="2:2" ht="15.75" customHeight="1" x14ac:dyDescent="0.2">
      <c r="B520" s="56"/>
    </row>
    <row r="521" spans="2:2" ht="15.75" customHeight="1" x14ac:dyDescent="0.2">
      <c r="B521" s="56"/>
    </row>
    <row r="522" spans="2:2" ht="15.75" customHeight="1" x14ac:dyDescent="0.2">
      <c r="B522" s="56"/>
    </row>
    <row r="523" spans="2:2" ht="15.75" customHeight="1" x14ac:dyDescent="0.2">
      <c r="B523" s="56"/>
    </row>
    <row r="524" spans="2:2" ht="15.75" customHeight="1" x14ac:dyDescent="0.2">
      <c r="B524" s="56"/>
    </row>
    <row r="525" spans="2:2" ht="15.75" customHeight="1" x14ac:dyDescent="0.2">
      <c r="B525" s="56"/>
    </row>
    <row r="526" spans="2:2" ht="15.75" customHeight="1" x14ac:dyDescent="0.2">
      <c r="B526" s="56"/>
    </row>
    <row r="527" spans="2:2" ht="15.75" customHeight="1" x14ac:dyDescent="0.2">
      <c r="B527" s="56"/>
    </row>
    <row r="528" spans="2:2" ht="15.75" customHeight="1" x14ac:dyDescent="0.2">
      <c r="B528" s="56"/>
    </row>
    <row r="529" spans="2:2" ht="15.75" customHeight="1" x14ac:dyDescent="0.2">
      <c r="B529" s="56"/>
    </row>
    <row r="530" spans="2:2" ht="15.75" customHeight="1" x14ac:dyDescent="0.2">
      <c r="B530" s="56"/>
    </row>
    <row r="531" spans="2:2" ht="15.75" customHeight="1" x14ac:dyDescent="0.2">
      <c r="B531" s="56"/>
    </row>
    <row r="532" spans="2:2" ht="15.75" customHeight="1" x14ac:dyDescent="0.2">
      <c r="B532" s="56"/>
    </row>
    <row r="533" spans="2:2" ht="15.75" customHeight="1" x14ac:dyDescent="0.2">
      <c r="B533" s="56"/>
    </row>
    <row r="534" spans="2:2" ht="15.75" customHeight="1" x14ac:dyDescent="0.2">
      <c r="B534" s="56"/>
    </row>
    <row r="535" spans="2:2" ht="15.75" customHeight="1" x14ac:dyDescent="0.2">
      <c r="B535" s="56"/>
    </row>
    <row r="536" spans="2:2" ht="15.75" customHeight="1" x14ac:dyDescent="0.2">
      <c r="B536" s="56"/>
    </row>
    <row r="537" spans="2:2" ht="15.75" customHeight="1" x14ac:dyDescent="0.2">
      <c r="B537" s="56"/>
    </row>
    <row r="538" spans="2:2" ht="15.75" customHeight="1" x14ac:dyDescent="0.2">
      <c r="B538" s="56"/>
    </row>
    <row r="539" spans="2:2" ht="15.75" customHeight="1" x14ac:dyDescent="0.2">
      <c r="B539" s="56"/>
    </row>
    <row r="540" spans="2:2" ht="15.75" customHeight="1" x14ac:dyDescent="0.2">
      <c r="B540" s="56"/>
    </row>
    <row r="541" spans="2:2" ht="15.75" customHeight="1" x14ac:dyDescent="0.2">
      <c r="B541" s="56"/>
    </row>
    <row r="542" spans="2:2" ht="15.75" customHeight="1" x14ac:dyDescent="0.2">
      <c r="B542" s="56"/>
    </row>
    <row r="543" spans="2:2" ht="15.75" customHeight="1" x14ac:dyDescent="0.2">
      <c r="B543" s="56"/>
    </row>
    <row r="544" spans="2:2" ht="15.75" customHeight="1" x14ac:dyDescent="0.2">
      <c r="B544" s="56"/>
    </row>
    <row r="545" spans="2:2" ht="15.75" customHeight="1" x14ac:dyDescent="0.2">
      <c r="B545" s="56"/>
    </row>
    <row r="546" spans="2:2" ht="15.75" customHeight="1" x14ac:dyDescent="0.2">
      <c r="B546" s="56"/>
    </row>
    <row r="547" spans="2:2" ht="15.75" customHeight="1" x14ac:dyDescent="0.2">
      <c r="B547" s="56"/>
    </row>
    <row r="548" spans="2:2" ht="15.75" customHeight="1" x14ac:dyDescent="0.2">
      <c r="B548" s="56"/>
    </row>
    <row r="549" spans="2:2" ht="15.75" customHeight="1" x14ac:dyDescent="0.2">
      <c r="B549" s="56"/>
    </row>
    <row r="550" spans="2:2" ht="15.75" customHeight="1" x14ac:dyDescent="0.2">
      <c r="B550" s="56"/>
    </row>
    <row r="551" spans="2:2" ht="15.75" customHeight="1" x14ac:dyDescent="0.2">
      <c r="B551" s="56"/>
    </row>
    <row r="552" spans="2:2" ht="15.75" customHeight="1" x14ac:dyDescent="0.2">
      <c r="B552" s="56"/>
    </row>
    <row r="553" spans="2:2" ht="15.75" customHeight="1" x14ac:dyDescent="0.2">
      <c r="B553" s="56"/>
    </row>
    <row r="554" spans="2:2" ht="15.75" customHeight="1" x14ac:dyDescent="0.2">
      <c r="B554" s="56"/>
    </row>
    <row r="555" spans="2:2" ht="15.75" customHeight="1" x14ac:dyDescent="0.2">
      <c r="B555" s="56"/>
    </row>
    <row r="556" spans="2:2" ht="15.75" customHeight="1" x14ac:dyDescent="0.2">
      <c r="B556" s="56"/>
    </row>
    <row r="557" spans="2:2" ht="15.75" customHeight="1" x14ac:dyDescent="0.2">
      <c r="B557" s="56"/>
    </row>
    <row r="558" spans="2:2" ht="15.75" customHeight="1" x14ac:dyDescent="0.2">
      <c r="B558" s="56"/>
    </row>
    <row r="559" spans="2:2" ht="15.75" customHeight="1" x14ac:dyDescent="0.2">
      <c r="B559" s="56"/>
    </row>
    <row r="560" spans="2:2" ht="15.75" customHeight="1" x14ac:dyDescent="0.2">
      <c r="B560" s="56"/>
    </row>
    <row r="561" spans="2:2" ht="15.75" customHeight="1" x14ac:dyDescent="0.2">
      <c r="B561" s="56"/>
    </row>
    <row r="562" spans="2:2" ht="15.75" customHeight="1" x14ac:dyDescent="0.2">
      <c r="B562" s="56"/>
    </row>
    <row r="563" spans="2:2" ht="15.75" customHeight="1" x14ac:dyDescent="0.2">
      <c r="B563" s="56"/>
    </row>
    <row r="564" spans="2:2" ht="15.75" customHeight="1" x14ac:dyDescent="0.2">
      <c r="B564" s="56"/>
    </row>
    <row r="565" spans="2:2" ht="15.75" customHeight="1" x14ac:dyDescent="0.2">
      <c r="B565" s="56"/>
    </row>
    <row r="566" spans="2:2" ht="15.75" customHeight="1" x14ac:dyDescent="0.2">
      <c r="B566" s="56"/>
    </row>
    <row r="567" spans="2:2" ht="15.75" customHeight="1" x14ac:dyDescent="0.2">
      <c r="B567" s="56"/>
    </row>
    <row r="568" spans="2:2" ht="15.75" customHeight="1" x14ac:dyDescent="0.2">
      <c r="B568" s="56"/>
    </row>
    <row r="569" spans="2:2" ht="15.75" customHeight="1" x14ac:dyDescent="0.2">
      <c r="B569" s="56"/>
    </row>
    <row r="570" spans="2:2" ht="15.75" customHeight="1" x14ac:dyDescent="0.2">
      <c r="B570" s="56"/>
    </row>
    <row r="571" spans="2:2" ht="15.75" customHeight="1" x14ac:dyDescent="0.2">
      <c r="B571" s="56"/>
    </row>
    <row r="572" spans="2:2" ht="15.75" customHeight="1" x14ac:dyDescent="0.2">
      <c r="B572" s="56"/>
    </row>
    <row r="573" spans="2:2" ht="15.75" customHeight="1" x14ac:dyDescent="0.2">
      <c r="B573" s="56"/>
    </row>
    <row r="574" spans="2:2" ht="15.75" customHeight="1" x14ac:dyDescent="0.2">
      <c r="B574" s="56"/>
    </row>
    <row r="575" spans="2:2" ht="15.75" customHeight="1" x14ac:dyDescent="0.2">
      <c r="B575" s="56"/>
    </row>
    <row r="576" spans="2:2" ht="15.75" customHeight="1" x14ac:dyDescent="0.2">
      <c r="B576" s="56"/>
    </row>
    <row r="577" spans="2:2" ht="15.75" customHeight="1" x14ac:dyDescent="0.2">
      <c r="B577" s="56"/>
    </row>
    <row r="578" spans="2:2" ht="15.75" customHeight="1" x14ac:dyDescent="0.2">
      <c r="B578" s="56"/>
    </row>
    <row r="579" spans="2:2" ht="15.75" customHeight="1" x14ac:dyDescent="0.2">
      <c r="B579" s="56"/>
    </row>
    <row r="580" spans="2:2" ht="15.75" customHeight="1" x14ac:dyDescent="0.2">
      <c r="B580" s="56"/>
    </row>
    <row r="581" spans="2:2" ht="15.75" customHeight="1" x14ac:dyDescent="0.2">
      <c r="B581" s="56"/>
    </row>
    <row r="582" spans="2:2" ht="15.75" customHeight="1" x14ac:dyDescent="0.2">
      <c r="B582" s="56"/>
    </row>
    <row r="583" spans="2:2" ht="15.75" customHeight="1" x14ac:dyDescent="0.2">
      <c r="B583" s="56"/>
    </row>
    <row r="584" spans="2:2" ht="15.75" customHeight="1" x14ac:dyDescent="0.2">
      <c r="B584" s="56"/>
    </row>
    <row r="585" spans="2:2" ht="15.75" customHeight="1" x14ac:dyDescent="0.2">
      <c r="B585" s="56"/>
    </row>
    <row r="586" spans="2:2" ht="15.75" customHeight="1" x14ac:dyDescent="0.2">
      <c r="B586" s="56"/>
    </row>
    <row r="587" spans="2:2" ht="15.75" customHeight="1" x14ac:dyDescent="0.2">
      <c r="B587" s="56"/>
    </row>
    <row r="588" spans="2:2" ht="15.75" customHeight="1" x14ac:dyDescent="0.2">
      <c r="B588" s="56"/>
    </row>
    <row r="589" spans="2:2" ht="15.75" customHeight="1" x14ac:dyDescent="0.2">
      <c r="B589" s="56"/>
    </row>
    <row r="590" spans="2:2" ht="15.75" customHeight="1" x14ac:dyDescent="0.2">
      <c r="B590" s="56"/>
    </row>
    <row r="591" spans="2:2" ht="15.75" customHeight="1" x14ac:dyDescent="0.2">
      <c r="B591" s="56"/>
    </row>
    <row r="592" spans="2:2" ht="15.75" customHeight="1" x14ac:dyDescent="0.2">
      <c r="B592" s="56"/>
    </row>
    <row r="593" spans="2:2" ht="15.75" customHeight="1" x14ac:dyDescent="0.2">
      <c r="B593" s="56"/>
    </row>
    <row r="594" spans="2:2" ht="15.75" customHeight="1" x14ac:dyDescent="0.2">
      <c r="B594" s="56"/>
    </row>
    <row r="595" spans="2:2" ht="15.75" customHeight="1" x14ac:dyDescent="0.2">
      <c r="B595" s="56"/>
    </row>
    <row r="596" spans="2:2" ht="15.75" customHeight="1" x14ac:dyDescent="0.2">
      <c r="B596" s="56"/>
    </row>
    <row r="597" spans="2:2" ht="15.75" customHeight="1" x14ac:dyDescent="0.2">
      <c r="B597" s="56"/>
    </row>
    <row r="598" spans="2:2" ht="15.75" customHeight="1" x14ac:dyDescent="0.2">
      <c r="B598" s="56"/>
    </row>
    <row r="599" spans="2:2" ht="15.75" customHeight="1" x14ac:dyDescent="0.2">
      <c r="B599" s="56"/>
    </row>
    <row r="600" spans="2:2" ht="15.75" customHeight="1" x14ac:dyDescent="0.2">
      <c r="B600" s="56"/>
    </row>
    <row r="601" spans="2:2" ht="15.75" customHeight="1" x14ac:dyDescent="0.2">
      <c r="B601" s="56"/>
    </row>
    <row r="602" spans="2:2" ht="15.75" customHeight="1" x14ac:dyDescent="0.2">
      <c r="B602" s="56"/>
    </row>
    <row r="603" spans="2:2" ht="15.75" customHeight="1" x14ac:dyDescent="0.2">
      <c r="B603" s="56"/>
    </row>
    <row r="604" spans="2:2" ht="15.75" customHeight="1" x14ac:dyDescent="0.2">
      <c r="B604" s="56"/>
    </row>
    <row r="605" spans="2:2" ht="15.75" customHeight="1" x14ac:dyDescent="0.2">
      <c r="B605" s="56"/>
    </row>
    <row r="606" spans="2:2" ht="15.75" customHeight="1" x14ac:dyDescent="0.2">
      <c r="B606" s="56"/>
    </row>
    <row r="607" spans="2:2" ht="15.75" customHeight="1" x14ac:dyDescent="0.2">
      <c r="B607" s="56"/>
    </row>
    <row r="608" spans="2:2" ht="15.75" customHeight="1" x14ac:dyDescent="0.2">
      <c r="B608" s="56"/>
    </row>
    <row r="609" spans="2:2" ht="15.75" customHeight="1" x14ac:dyDescent="0.2">
      <c r="B609" s="56"/>
    </row>
    <row r="610" spans="2:2" ht="15.75" customHeight="1" x14ac:dyDescent="0.2">
      <c r="B610" s="56"/>
    </row>
    <row r="611" spans="2:2" ht="15.75" customHeight="1" x14ac:dyDescent="0.2">
      <c r="B611" s="56"/>
    </row>
    <row r="612" spans="2:2" ht="15.75" customHeight="1" x14ac:dyDescent="0.2">
      <c r="B612" s="56"/>
    </row>
    <row r="613" spans="2:2" ht="15.75" customHeight="1" x14ac:dyDescent="0.2">
      <c r="B613" s="56"/>
    </row>
    <row r="614" spans="2:2" ht="15.75" customHeight="1" x14ac:dyDescent="0.2">
      <c r="B614" s="56"/>
    </row>
    <row r="615" spans="2:2" ht="15.75" customHeight="1" x14ac:dyDescent="0.2">
      <c r="B615" s="56"/>
    </row>
    <row r="616" spans="2:2" ht="15.75" customHeight="1" x14ac:dyDescent="0.2">
      <c r="B616" s="56"/>
    </row>
    <row r="617" spans="2:2" ht="15.75" customHeight="1" x14ac:dyDescent="0.2">
      <c r="B617" s="56"/>
    </row>
    <row r="618" spans="2:2" ht="15.75" customHeight="1" x14ac:dyDescent="0.2">
      <c r="B618" s="56"/>
    </row>
    <row r="619" spans="2:2" ht="15.75" customHeight="1" x14ac:dyDescent="0.2">
      <c r="B619" s="56"/>
    </row>
    <row r="620" spans="2:2" ht="15.75" customHeight="1" x14ac:dyDescent="0.2">
      <c r="B620" s="56"/>
    </row>
    <row r="621" spans="2:2" ht="15.75" customHeight="1" x14ac:dyDescent="0.2">
      <c r="B621" s="56"/>
    </row>
    <row r="622" spans="2:2" ht="15.75" customHeight="1" x14ac:dyDescent="0.2">
      <c r="B622" s="56"/>
    </row>
    <row r="623" spans="2:2" ht="15.75" customHeight="1" x14ac:dyDescent="0.2">
      <c r="B623" s="56"/>
    </row>
    <row r="624" spans="2:2" ht="15.75" customHeight="1" x14ac:dyDescent="0.2">
      <c r="B624" s="56"/>
    </row>
    <row r="625" spans="2:2" ht="15.75" customHeight="1" x14ac:dyDescent="0.2">
      <c r="B625" s="56"/>
    </row>
    <row r="626" spans="2:2" ht="15.75" customHeight="1" x14ac:dyDescent="0.2">
      <c r="B626" s="56"/>
    </row>
    <row r="627" spans="2:2" ht="15.75" customHeight="1" x14ac:dyDescent="0.2">
      <c r="B627" s="56"/>
    </row>
    <row r="628" spans="2:2" ht="15.75" customHeight="1" x14ac:dyDescent="0.2">
      <c r="B628" s="56"/>
    </row>
    <row r="629" spans="2:2" ht="15.75" customHeight="1" x14ac:dyDescent="0.2">
      <c r="B629" s="56"/>
    </row>
    <row r="630" spans="2:2" ht="15.75" customHeight="1" x14ac:dyDescent="0.2">
      <c r="B630" s="56"/>
    </row>
    <row r="631" spans="2:2" ht="15.75" customHeight="1" x14ac:dyDescent="0.2">
      <c r="B631" s="56"/>
    </row>
    <row r="632" spans="2:2" ht="15.75" customHeight="1" x14ac:dyDescent="0.2">
      <c r="B632" s="56"/>
    </row>
    <row r="633" spans="2:2" ht="15.75" customHeight="1" x14ac:dyDescent="0.2">
      <c r="B633" s="56"/>
    </row>
    <row r="634" spans="2:2" ht="15.75" customHeight="1" x14ac:dyDescent="0.2">
      <c r="B634" s="56"/>
    </row>
    <row r="635" spans="2:2" ht="15.75" customHeight="1" x14ac:dyDescent="0.2">
      <c r="B635" s="56"/>
    </row>
    <row r="636" spans="2:2" ht="15.75" customHeight="1" x14ac:dyDescent="0.2">
      <c r="B636" s="56"/>
    </row>
    <row r="637" spans="2:2" ht="15.75" customHeight="1" x14ac:dyDescent="0.2">
      <c r="B637" s="56"/>
    </row>
    <row r="638" spans="2:2" ht="15.75" customHeight="1" x14ac:dyDescent="0.2">
      <c r="B638" s="56"/>
    </row>
    <row r="639" spans="2:2" ht="15.75" customHeight="1" x14ac:dyDescent="0.2">
      <c r="B639" s="56"/>
    </row>
    <row r="640" spans="2:2" ht="15.75" customHeight="1" x14ac:dyDescent="0.2">
      <c r="B640" s="56"/>
    </row>
    <row r="641" spans="2:2" ht="15.75" customHeight="1" x14ac:dyDescent="0.2">
      <c r="B641" s="56"/>
    </row>
    <row r="642" spans="2:2" ht="15.75" customHeight="1" x14ac:dyDescent="0.2">
      <c r="B642" s="56"/>
    </row>
    <row r="643" spans="2:2" ht="15.75" customHeight="1" x14ac:dyDescent="0.2">
      <c r="B643" s="56"/>
    </row>
    <row r="644" spans="2:2" ht="15.75" customHeight="1" x14ac:dyDescent="0.2">
      <c r="B644" s="56"/>
    </row>
    <row r="645" spans="2:2" ht="15.75" customHeight="1" x14ac:dyDescent="0.2">
      <c r="B645" s="56"/>
    </row>
    <row r="646" spans="2:2" ht="15.75" customHeight="1" x14ac:dyDescent="0.2">
      <c r="B646" s="56"/>
    </row>
    <row r="647" spans="2:2" ht="15.75" customHeight="1" x14ac:dyDescent="0.2">
      <c r="B647" s="56"/>
    </row>
    <row r="648" spans="2:2" ht="15.75" customHeight="1" x14ac:dyDescent="0.2">
      <c r="B648" s="56"/>
    </row>
    <row r="649" spans="2:2" ht="15.75" customHeight="1" x14ac:dyDescent="0.2">
      <c r="B649" s="56"/>
    </row>
    <row r="650" spans="2:2" ht="15.75" customHeight="1" x14ac:dyDescent="0.2">
      <c r="B650" s="56"/>
    </row>
    <row r="651" spans="2:2" ht="15.75" customHeight="1" x14ac:dyDescent="0.2">
      <c r="B651" s="56"/>
    </row>
    <row r="652" spans="2:2" ht="15.75" customHeight="1" x14ac:dyDescent="0.2">
      <c r="B652" s="56"/>
    </row>
    <row r="653" spans="2:2" ht="15.75" customHeight="1" x14ac:dyDescent="0.2">
      <c r="B653" s="56"/>
    </row>
    <row r="654" spans="2:2" ht="15.75" customHeight="1" x14ac:dyDescent="0.2">
      <c r="B654" s="56"/>
    </row>
    <row r="655" spans="2:2" ht="15.75" customHeight="1" x14ac:dyDescent="0.2">
      <c r="B655" s="56"/>
    </row>
    <row r="656" spans="2:2" ht="15.75" customHeight="1" x14ac:dyDescent="0.2">
      <c r="B656" s="56"/>
    </row>
    <row r="657" spans="2:2" ht="15.75" customHeight="1" x14ac:dyDescent="0.2">
      <c r="B657" s="56"/>
    </row>
    <row r="658" spans="2:2" ht="15.75" customHeight="1" x14ac:dyDescent="0.2">
      <c r="B658" s="56"/>
    </row>
    <row r="659" spans="2:2" ht="15.75" customHeight="1" x14ac:dyDescent="0.2">
      <c r="B659" s="56"/>
    </row>
    <row r="660" spans="2:2" ht="15.75" customHeight="1" x14ac:dyDescent="0.2">
      <c r="B660" s="56"/>
    </row>
    <row r="661" spans="2:2" ht="15.75" customHeight="1" x14ac:dyDescent="0.2">
      <c r="B661" s="56"/>
    </row>
    <row r="662" spans="2:2" ht="15.75" customHeight="1" x14ac:dyDescent="0.2">
      <c r="B662" s="56"/>
    </row>
    <row r="663" spans="2:2" ht="15.75" customHeight="1" x14ac:dyDescent="0.2">
      <c r="B663" s="56"/>
    </row>
    <row r="664" spans="2:2" ht="15.75" customHeight="1" x14ac:dyDescent="0.2">
      <c r="B664" s="56"/>
    </row>
    <row r="665" spans="2:2" ht="15.75" customHeight="1" x14ac:dyDescent="0.2">
      <c r="B665" s="56"/>
    </row>
    <row r="666" spans="2:2" ht="15.75" customHeight="1" x14ac:dyDescent="0.2">
      <c r="B666" s="56"/>
    </row>
    <row r="667" spans="2:2" ht="15.75" customHeight="1" x14ac:dyDescent="0.2">
      <c r="B667" s="56"/>
    </row>
    <row r="668" spans="2:2" ht="15.75" customHeight="1" x14ac:dyDescent="0.2">
      <c r="B668" s="56"/>
    </row>
    <row r="669" spans="2:2" ht="15.75" customHeight="1" x14ac:dyDescent="0.2">
      <c r="B669" s="56"/>
    </row>
    <row r="670" spans="2:2" ht="15.75" customHeight="1" x14ac:dyDescent="0.2">
      <c r="B670" s="56"/>
    </row>
    <row r="671" spans="2:2" ht="15.75" customHeight="1" x14ac:dyDescent="0.2">
      <c r="B671" s="56"/>
    </row>
    <row r="672" spans="2:2" ht="15.75" customHeight="1" x14ac:dyDescent="0.2">
      <c r="B672" s="56"/>
    </row>
    <row r="673" spans="2:2" ht="15.75" customHeight="1" x14ac:dyDescent="0.2">
      <c r="B673" s="56"/>
    </row>
    <row r="674" spans="2:2" ht="15.75" customHeight="1" x14ac:dyDescent="0.2">
      <c r="B674" s="56"/>
    </row>
    <row r="675" spans="2:2" ht="15.75" customHeight="1" x14ac:dyDescent="0.2">
      <c r="B675" s="56"/>
    </row>
    <row r="676" spans="2:2" ht="15.75" customHeight="1" x14ac:dyDescent="0.2">
      <c r="B676" s="56"/>
    </row>
    <row r="677" spans="2:2" ht="15.75" customHeight="1" x14ac:dyDescent="0.2">
      <c r="B677" s="56"/>
    </row>
    <row r="678" spans="2:2" ht="15.75" customHeight="1" x14ac:dyDescent="0.2">
      <c r="B678" s="56"/>
    </row>
    <row r="679" spans="2:2" ht="15.75" customHeight="1" x14ac:dyDescent="0.2">
      <c r="B679" s="56"/>
    </row>
    <row r="680" spans="2:2" ht="15.75" customHeight="1" x14ac:dyDescent="0.2">
      <c r="B680" s="56"/>
    </row>
    <row r="681" spans="2:2" ht="15.75" customHeight="1" x14ac:dyDescent="0.2">
      <c r="B681" s="56"/>
    </row>
    <row r="682" spans="2:2" ht="15.75" customHeight="1" x14ac:dyDescent="0.2">
      <c r="B682" s="56"/>
    </row>
    <row r="683" spans="2:2" ht="15.75" customHeight="1" x14ac:dyDescent="0.2">
      <c r="B683" s="56"/>
    </row>
    <row r="684" spans="2:2" ht="15.75" customHeight="1" x14ac:dyDescent="0.2">
      <c r="B684" s="56"/>
    </row>
    <row r="685" spans="2:2" ht="15.75" customHeight="1" x14ac:dyDescent="0.2">
      <c r="B685" s="56"/>
    </row>
    <row r="686" spans="2:2" ht="15.75" customHeight="1" x14ac:dyDescent="0.2">
      <c r="B686" s="56"/>
    </row>
    <row r="687" spans="2:2" ht="15.75" customHeight="1" x14ac:dyDescent="0.2">
      <c r="B687" s="56"/>
    </row>
    <row r="688" spans="2:2" ht="15.75" customHeight="1" x14ac:dyDescent="0.2">
      <c r="B688" s="56"/>
    </row>
    <row r="689" spans="2:2" ht="15.75" customHeight="1" x14ac:dyDescent="0.2">
      <c r="B689" s="56"/>
    </row>
    <row r="690" spans="2:2" ht="15.75" customHeight="1" x14ac:dyDescent="0.2">
      <c r="B690" s="56"/>
    </row>
    <row r="691" spans="2:2" ht="15.75" customHeight="1" x14ac:dyDescent="0.2">
      <c r="B691" s="56"/>
    </row>
    <row r="692" spans="2:2" ht="15.75" customHeight="1" x14ac:dyDescent="0.2">
      <c r="B692" s="56"/>
    </row>
    <row r="693" spans="2:2" ht="15.75" customHeight="1" x14ac:dyDescent="0.2">
      <c r="B693" s="56"/>
    </row>
    <row r="694" spans="2:2" ht="15.75" customHeight="1" x14ac:dyDescent="0.2">
      <c r="B694" s="56"/>
    </row>
    <row r="695" spans="2:2" ht="15.75" customHeight="1" x14ac:dyDescent="0.2">
      <c r="B695" s="56"/>
    </row>
    <row r="696" spans="2:2" ht="15.75" customHeight="1" x14ac:dyDescent="0.2">
      <c r="B696" s="56"/>
    </row>
    <row r="697" spans="2:2" ht="15.75" customHeight="1" x14ac:dyDescent="0.2">
      <c r="B697" s="56"/>
    </row>
    <row r="698" spans="2:2" ht="15.75" customHeight="1" x14ac:dyDescent="0.2">
      <c r="B698" s="56"/>
    </row>
    <row r="699" spans="2:2" ht="15.75" customHeight="1" x14ac:dyDescent="0.2">
      <c r="B699" s="56"/>
    </row>
    <row r="700" spans="2:2" ht="15.75" customHeight="1" x14ac:dyDescent="0.2">
      <c r="B700" s="56"/>
    </row>
    <row r="701" spans="2:2" ht="15.75" customHeight="1" x14ac:dyDescent="0.2">
      <c r="B701" s="56"/>
    </row>
    <row r="702" spans="2:2" ht="15.75" customHeight="1" x14ac:dyDescent="0.2">
      <c r="B702" s="56"/>
    </row>
    <row r="703" spans="2:2" ht="15.75" customHeight="1" x14ac:dyDescent="0.2">
      <c r="B703" s="56"/>
    </row>
    <row r="704" spans="2:2" ht="15.75" customHeight="1" x14ac:dyDescent="0.2">
      <c r="B704" s="56"/>
    </row>
    <row r="705" spans="2:2" ht="15.75" customHeight="1" x14ac:dyDescent="0.2">
      <c r="B705" s="56"/>
    </row>
    <row r="706" spans="2:2" ht="15.75" customHeight="1" x14ac:dyDescent="0.2">
      <c r="B706" s="56"/>
    </row>
    <row r="707" spans="2:2" ht="15.75" customHeight="1" x14ac:dyDescent="0.2">
      <c r="B707" s="56"/>
    </row>
    <row r="708" spans="2:2" ht="15.75" customHeight="1" x14ac:dyDescent="0.2">
      <c r="B708" s="56"/>
    </row>
    <row r="709" spans="2:2" ht="15.75" customHeight="1" x14ac:dyDescent="0.2">
      <c r="B709" s="56"/>
    </row>
    <row r="710" spans="2:2" ht="15.75" customHeight="1" x14ac:dyDescent="0.2">
      <c r="B710" s="56"/>
    </row>
    <row r="711" spans="2:2" ht="15.75" customHeight="1" x14ac:dyDescent="0.2">
      <c r="B711" s="56"/>
    </row>
    <row r="712" spans="2:2" ht="15.75" customHeight="1" x14ac:dyDescent="0.2">
      <c r="B712" s="56"/>
    </row>
    <row r="713" spans="2:2" ht="15.75" customHeight="1" x14ac:dyDescent="0.2">
      <c r="B713" s="56"/>
    </row>
    <row r="714" spans="2:2" ht="15.75" customHeight="1" x14ac:dyDescent="0.2">
      <c r="B714" s="56"/>
    </row>
    <row r="715" spans="2:2" ht="15.75" customHeight="1" x14ac:dyDescent="0.2">
      <c r="B715" s="56"/>
    </row>
    <row r="716" spans="2:2" ht="15.75" customHeight="1" x14ac:dyDescent="0.2">
      <c r="B716" s="56"/>
    </row>
    <row r="717" spans="2:2" ht="15.75" customHeight="1" x14ac:dyDescent="0.2">
      <c r="B717" s="56"/>
    </row>
    <row r="718" spans="2:2" ht="15.75" customHeight="1" x14ac:dyDescent="0.2">
      <c r="B718" s="56"/>
    </row>
    <row r="719" spans="2:2" ht="15.75" customHeight="1" x14ac:dyDescent="0.2">
      <c r="B719" s="56"/>
    </row>
    <row r="720" spans="2:2" ht="15.75" customHeight="1" x14ac:dyDescent="0.2">
      <c r="B720" s="56"/>
    </row>
    <row r="721" spans="2:2" ht="15.75" customHeight="1" x14ac:dyDescent="0.2">
      <c r="B721" s="56"/>
    </row>
    <row r="722" spans="2:2" ht="15.75" customHeight="1" x14ac:dyDescent="0.2">
      <c r="B722" s="56"/>
    </row>
    <row r="723" spans="2:2" ht="15.75" customHeight="1" x14ac:dyDescent="0.2">
      <c r="B723" s="56"/>
    </row>
    <row r="724" spans="2:2" ht="15.75" customHeight="1" x14ac:dyDescent="0.2">
      <c r="B724" s="56"/>
    </row>
    <row r="725" spans="2:2" ht="15.75" customHeight="1" x14ac:dyDescent="0.2">
      <c r="B725" s="56"/>
    </row>
    <row r="726" spans="2:2" ht="15.75" customHeight="1" x14ac:dyDescent="0.2">
      <c r="B726" s="56"/>
    </row>
    <row r="727" spans="2:2" ht="15.75" customHeight="1" x14ac:dyDescent="0.2">
      <c r="B727" s="56"/>
    </row>
    <row r="728" spans="2:2" ht="15.75" customHeight="1" x14ac:dyDescent="0.2">
      <c r="B728" s="56"/>
    </row>
    <row r="729" spans="2:2" ht="15.75" customHeight="1" x14ac:dyDescent="0.2">
      <c r="B729" s="56"/>
    </row>
    <row r="730" spans="2:2" ht="15.75" customHeight="1" x14ac:dyDescent="0.2">
      <c r="B730" s="56"/>
    </row>
    <row r="731" spans="2:2" ht="15.75" customHeight="1" x14ac:dyDescent="0.2">
      <c r="B731" s="56"/>
    </row>
    <row r="732" spans="2:2" ht="15.75" customHeight="1" x14ac:dyDescent="0.2">
      <c r="B732" s="56"/>
    </row>
    <row r="733" spans="2:2" ht="15.75" customHeight="1" x14ac:dyDescent="0.2">
      <c r="B733" s="56"/>
    </row>
    <row r="734" spans="2:2" ht="15.75" customHeight="1" x14ac:dyDescent="0.2">
      <c r="B734" s="56"/>
    </row>
    <row r="735" spans="2:2" ht="15.75" customHeight="1" x14ac:dyDescent="0.2">
      <c r="B735" s="56"/>
    </row>
    <row r="736" spans="2:2" ht="15.75" customHeight="1" x14ac:dyDescent="0.2">
      <c r="B736" s="56"/>
    </row>
    <row r="737" spans="2:2" ht="15.75" customHeight="1" x14ac:dyDescent="0.2">
      <c r="B737" s="56"/>
    </row>
    <row r="738" spans="2:2" ht="15.75" customHeight="1" x14ac:dyDescent="0.2">
      <c r="B738" s="56"/>
    </row>
    <row r="739" spans="2:2" ht="15.75" customHeight="1" x14ac:dyDescent="0.2">
      <c r="B739" s="56"/>
    </row>
    <row r="740" spans="2:2" ht="15.75" customHeight="1" x14ac:dyDescent="0.2">
      <c r="B740" s="56"/>
    </row>
    <row r="741" spans="2:2" ht="15.75" customHeight="1" x14ac:dyDescent="0.2">
      <c r="B741" s="56"/>
    </row>
    <row r="742" spans="2:2" ht="15.75" customHeight="1" x14ac:dyDescent="0.2">
      <c r="B742" s="56"/>
    </row>
    <row r="743" spans="2:2" ht="15.75" customHeight="1" x14ac:dyDescent="0.2">
      <c r="B743" s="56"/>
    </row>
    <row r="744" spans="2:2" ht="15.75" customHeight="1" x14ac:dyDescent="0.2">
      <c r="B744" s="56"/>
    </row>
    <row r="745" spans="2:2" ht="15.75" customHeight="1" x14ac:dyDescent="0.2">
      <c r="B745" s="56"/>
    </row>
    <row r="746" spans="2:2" ht="15.75" customHeight="1" x14ac:dyDescent="0.2">
      <c r="B746" s="56"/>
    </row>
    <row r="747" spans="2:2" ht="15.75" customHeight="1" x14ac:dyDescent="0.2">
      <c r="B747" s="56"/>
    </row>
    <row r="748" spans="2:2" ht="15.75" customHeight="1" x14ac:dyDescent="0.2">
      <c r="B748" s="56"/>
    </row>
    <row r="749" spans="2:2" ht="15.75" customHeight="1" x14ac:dyDescent="0.2">
      <c r="B749" s="56"/>
    </row>
    <row r="750" spans="2:2" ht="15.75" customHeight="1" x14ac:dyDescent="0.2">
      <c r="B750" s="56"/>
    </row>
    <row r="751" spans="2:2" ht="15.75" customHeight="1" x14ac:dyDescent="0.2">
      <c r="B751" s="56"/>
    </row>
    <row r="752" spans="2:2" ht="15.75" customHeight="1" x14ac:dyDescent="0.2">
      <c r="B752" s="56"/>
    </row>
    <row r="753" spans="2:2" ht="15.75" customHeight="1" x14ac:dyDescent="0.2">
      <c r="B753" s="56"/>
    </row>
    <row r="754" spans="2:2" ht="15.75" customHeight="1" x14ac:dyDescent="0.2">
      <c r="B754" s="56"/>
    </row>
    <row r="755" spans="2:2" ht="15.75" customHeight="1" x14ac:dyDescent="0.2">
      <c r="B755" s="56"/>
    </row>
    <row r="756" spans="2:2" ht="15.75" customHeight="1" x14ac:dyDescent="0.2">
      <c r="B756" s="56"/>
    </row>
    <row r="757" spans="2:2" ht="15.75" customHeight="1" x14ac:dyDescent="0.2">
      <c r="B757" s="56"/>
    </row>
    <row r="758" spans="2:2" ht="15.75" customHeight="1" x14ac:dyDescent="0.2">
      <c r="B758" s="56"/>
    </row>
  </sheetData>
  <autoFilter ref="A1:K33"/>
  <mergeCells count="4">
    <mergeCell ref="A1:K1"/>
    <mergeCell ref="I29:J29"/>
    <mergeCell ref="I30:J30"/>
    <mergeCell ref="I31:J31"/>
  </mergeCells>
  <printOptions horizontalCentered="1"/>
  <pageMargins left="0.19685039370078741" right="0.19685039370078741" top="0.59055118110236227" bottom="0.39370078740157483" header="0" footer="0"/>
  <pageSetup paperSize="9" scale="67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1000"/>
  <sheetViews>
    <sheetView workbookViewId="0"/>
  </sheetViews>
  <sheetFormatPr defaultColWidth="12.5703125" defaultRowHeight="1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0.75" customHeight="1" x14ac:dyDescent="0.2">
      <c r="A1" s="57"/>
      <c r="B1" s="77" t="s">
        <v>72</v>
      </c>
      <c r="C1" s="71"/>
      <c r="D1" s="71"/>
      <c r="E1" s="72"/>
    </row>
    <row r="2" spans="1:5" ht="27" customHeight="1" x14ac:dyDescent="0.2">
      <c r="A2" s="78" t="s">
        <v>73</v>
      </c>
      <c r="B2" s="71"/>
      <c r="C2" s="71"/>
      <c r="D2" s="71"/>
      <c r="E2" s="72"/>
    </row>
    <row r="3" spans="1:5" ht="25.5" customHeight="1" x14ac:dyDescent="0.2">
      <c r="A3" s="58" t="s">
        <v>74</v>
      </c>
      <c r="B3" s="79" t="s">
        <v>75</v>
      </c>
      <c r="C3" s="71"/>
      <c r="D3" s="71"/>
      <c r="E3" s="72"/>
    </row>
    <row r="4" spans="1:5" ht="40.5" customHeight="1" x14ac:dyDescent="0.2">
      <c r="A4" s="58" t="s">
        <v>76</v>
      </c>
      <c r="B4" s="80" t="s">
        <v>77</v>
      </c>
      <c r="C4" s="81"/>
      <c r="D4" s="81"/>
      <c r="E4" s="82"/>
    </row>
    <row r="5" spans="1:5" ht="36" customHeight="1" x14ac:dyDescent="0.2">
      <c r="A5" s="58" t="s">
        <v>78</v>
      </c>
      <c r="B5" s="83" t="s">
        <v>79</v>
      </c>
      <c r="C5" s="71"/>
      <c r="D5" s="71"/>
      <c r="E5" s="72"/>
    </row>
    <row r="6" spans="1:5" ht="21.75" customHeight="1" x14ac:dyDescent="0.2">
      <c r="A6" s="84" t="s">
        <v>80</v>
      </c>
      <c r="B6" s="71"/>
      <c r="C6" s="71"/>
      <c r="D6" s="71"/>
      <c r="E6" s="72"/>
    </row>
    <row r="7" spans="1:5" ht="75" customHeight="1" x14ac:dyDescent="0.2">
      <c r="A7" s="85"/>
      <c r="B7" s="71"/>
      <c r="C7" s="71"/>
      <c r="D7" s="71"/>
      <c r="E7" s="72"/>
    </row>
    <row r="8" spans="1:5" ht="26.25" customHeight="1" x14ac:dyDescent="0.2">
      <c r="A8" s="58" t="s">
        <v>81</v>
      </c>
      <c r="B8" s="83" t="s">
        <v>82</v>
      </c>
      <c r="C8" s="71"/>
      <c r="D8" s="71"/>
      <c r="E8" s="72"/>
    </row>
    <row r="9" spans="1:5" ht="12.75" x14ac:dyDescent="0.2">
      <c r="A9" s="85"/>
      <c r="B9" s="71"/>
      <c r="C9" s="71"/>
      <c r="D9" s="71"/>
      <c r="E9" s="72"/>
    </row>
    <row r="10" spans="1:5" ht="25.5" x14ac:dyDescent="0.2">
      <c r="A10" s="59" t="s">
        <v>83</v>
      </c>
      <c r="B10" s="59" t="s">
        <v>84</v>
      </c>
      <c r="C10" s="59" t="s">
        <v>85</v>
      </c>
      <c r="D10" s="59" t="s">
        <v>86</v>
      </c>
      <c r="E10" s="59" t="s">
        <v>87</v>
      </c>
    </row>
    <row r="11" spans="1:5" ht="18" customHeight="1" x14ac:dyDescent="0.2">
      <c r="A11" s="59" t="s">
        <v>88</v>
      </c>
      <c r="B11" s="60">
        <v>0.03</v>
      </c>
      <c r="C11" s="60">
        <v>5.5E-2</v>
      </c>
      <c r="D11" s="61">
        <v>0.04</v>
      </c>
      <c r="E11" s="62" t="s">
        <v>89</v>
      </c>
    </row>
    <row r="12" spans="1:5" ht="22.5" customHeight="1" x14ac:dyDescent="0.2">
      <c r="A12" s="59" t="s">
        <v>90</v>
      </c>
      <c r="B12" s="60">
        <v>8.0000000000000002E-3</v>
      </c>
      <c r="C12" s="60">
        <v>0.01</v>
      </c>
      <c r="D12" s="61">
        <v>0</v>
      </c>
      <c r="E12" s="62" t="s">
        <v>91</v>
      </c>
    </row>
    <row r="13" spans="1:5" ht="22.5" customHeight="1" x14ac:dyDescent="0.2">
      <c r="A13" s="59" t="s">
        <v>92</v>
      </c>
      <c r="B13" s="60">
        <v>9.7000000000000003E-3</v>
      </c>
      <c r="C13" s="60">
        <v>1.2699999999999999E-2</v>
      </c>
      <c r="D13" s="61">
        <v>1.2699999999999999E-2</v>
      </c>
      <c r="E13" s="62" t="s">
        <v>93</v>
      </c>
    </row>
    <row r="14" spans="1:5" ht="23.25" customHeight="1" x14ac:dyDescent="0.2">
      <c r="A14" s="59" t="s">
        <v>94</v>
      </c>
      <c r="B14" s="60">
        <v>5.8999999999999999E-3</v>
      </c>
      <c r="C14" s="60">
        <v>1.3899999999999999E-2</v>
      </c>
      <c r="D14" s="61">
        <v>1.23E-2</v>
      </c>
      <c r="E14" s="62" t="s">
        <v>95</v>
      </c>
    </row>
    <row r="15" spans="1:5" ht="24" customHeight="1" x14ac:dyDescent="0.2">
      <c r="A15" s="59" t="s">
        <v>96</v>
      </c>
      <c r="B15" s="60">
        <v>6.1600000000000002E-2</v>
      </c>
      <c r="C15" s="60">
        <v>8.9599999999999999E-2</v>
      </c>
      <c r="D15" s="61">
        <v>8.2199999999999995E-2</v>
      </c>
      <c r="E15" s="62" t="s">
        <v>97</v>
      </c>
    </row>
    <row r="16" spans="1:5" ht="21" customHeight="1" x14ac:dyDescent="0.2">
      <c r="A16" s="59" t="s">
        <v>98</v>
      </c>
      <c r="B16" s="63"/>
      <c r="C16" s="64"/>
      <c r="D16" s="65">
        <f>B23</f>
        <v>7.6499999999999999E-2</v>
      </c>
      <c r="E16" s="62" t="s">
        <v>99</v>
      </c>
    </row>
    <row r="17" spans="1:5" ht="27.75" customHeight="1" x14ac:dyDescent="0.2">
      <c r="C17" s="66" t="s">
        <v>100</v>
      </c>
      <c r="D17" s="67">
        <f>TRUNC((((1+((D11+D12+D13)))*(1+D14)*(1+D15))/(1-D16)-1),4)</f>
        <v>0.2487</v>
      </c>
    </row>
    <row r="18" spans="1:5" ht="21" customHeight="1" x14ac:dyDescent="0.2">
      <c r="A18" s="59" t="s">
        <v>101</v>
      </c>
      <c r="B18" s="59" t="s">
        <v>102</v>
      </c>
    </row>
    <row r="19" spans="1:5" ht="24" customHeight="1" x14ac:dyDescent="0.2">
      <c r="A19" s="68" t="s">
        <v>103</v>
      </c>
      <c r="B19" s="60">
        <v>6.4999999999999997E-3</v>
      </c>
    </row>
    <row r="20" spans="1:5" ht="24" customHeight="1" x14ac:dyDescent="0.2">
      <c r="A20" s="68" t="s">
        <v>104</v>
      </c>
      <c r="B20" s="60">
        <v>0.03</v>
      </c>
    </row>
    <row r="21" spans="1:5" ht="24" customHeight="1" x14ac:dyDescent="0.2">
      <c r="A21" s="68" t="s">
        <v>105</v>
      </c>
      <c r="B21" s="60">
        <v>0</v>
      </c>
      <c r="C21" s="86" t="s">
        <v>106</v>
      </c>
      <c r="D21" s="87"/>
      <c r="E21" s="87"/>
    </row>
    <row r="22" spans="1:5" ht="24" customHeight="1" x14ac:dyDescent="0.2">
      <c r="A22" s="68" t="s">
        <v>107</v>
      </c>
      <c r="B22" s="69">
        <v>0.04</v>
      </c>
    </row>
    <row r="23" spans="1:5" ht="24" customHeight="1" x14ac:dyDescent="0.2">
      <c r="A23" s="68" t="s">
        <v>100</v>
      </c>
      <c r="B23" s="60">
        <f>SUM(B19:B22)</f>
        <v>7.6499999999999999E-2</v>
      </c>
    </row>
    <row r="24" spans="1:5" ht="21" customHeight="1" x14ac:dyDescent="0.2">
      <c r="A24" s="83" t="s">
        <v>108</v>
      </c>
      <c r="B24" s="72"/>
      <c r="C24" s="60">
        <v>1</v>
      </c>
    </row>
    <row r="25" spans="1:5" ht="18.75" customHeight="1" x14ac:dyDescent="0.2">
      <c r="A25" s="83" t="s">
        <v>109</v>
      </c>
      <c r="B25" s="72"/>
      <c r="C25" s="60">
        <f>B22</f>
        <v>0.04</v>
      </c>
      <c r="D25" s="88" t="s">
        <v>110</v>
      </c>
      <c r="E25" s="87"/>
    </row>
    <row r="26" spans="1:5" ht="15.75" customHeight="1" x14ac:dyDescent="0.2"/>
    <row r="27" spans="1:5" ht="26.25" customHeight="1" x14ac:dyDescent="0.2">
      <c r="A27" s="74" t="s">
        <v>111</v>
      </c>
      <c r="B27" s="75"/>
      <c r="C27" s="75"/>
      <c r="D27" s="75"/>
      <c r="E27" s="76"/>
    </row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BASE</vt:lpstr>
      <vt:lpstr>BDI Demonstrativo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Marister</cp:lastModifiedBy>
  <dcterms:created xsi:type="dcterms:W3CDTF">2023-11-29T19:04:38Z</dcterms:created>
  <dcterms:modified xsi:type="dcterms:W3CDTF">2023-12-13T17:59:32Z</dcterms:modified>
</cp:coreProperties>
</file>